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2120" windowHeight="8400" tabRatio="601" activeTab="5"/>
  </bookViews>
  <sheets>
    <sheet name="Мастер" sheetId="1" r:id="rId1"/>
    <sheet name="МП" sheetId="2" r:id="rId2"/>
    <sheet name="ППЮ" sheetId="3" r:id="rId3"/>
    <sheet name="КПД" sheetId="4" r:id="rId4"/>
    <sheet name="4-хлет" sheetId="5" r:id="rId5"/>
    <sheet name="ППД(А)" sheetId="6" r:id="rId6"/>
    <sheet name="№1.5" sheetId="7" r:id="rId7"/>
  </sheets>
  <definedNames/>
  <calcPr fullCalcOnLoad="1" refMode="R1C1"/>
</workbook>
</file>

<file path=xl/sharedStrings.xml><?xml version="1.0" encoding="utf-8"?>
<sst xmlns="http://schemas.openxmlformats.org/spreadsheetml/2006/main" count="1028" uniqueCount="293">
  <si>
    <t>%</t>
  </si>
  <si>
    <t>Место</t>
  </si>
  <si>
    <t>Главный судья</t>
  </si>
  <si>
    <t>Главный секретарь</t>
  </si>
  <si>
    <t>КМС</t>
  </si>
  <si>
    <t>Команда, регион</t>
  </si>
  <si>
    <t>C</t>
  </si>
  <si>
    <t>Кол.ош.</t>
  </si>
  <si>
    <t>Всего баллов</t>
  </si>
  <si>
    <t>Всего %</t>
  </si>
  <si>
    <t>Зачёт для детей</t>
  </si>
  <si>
    <t>Владелец</t>
  </si>
  <si>
    <t>Борисова О.</t>
  </si>
  <si>
    <t>Савина Е.</t>
  </si>
  <si>
    <t>С004998</t>
  </si>
  <si>
    <t>Рысь</t>
  </si>
  <si>
    <t>Шаг</t>
  </si>
  <si>
    <t>Галоп</t>
  </si>
  <si>
    <t>Подчинение</t>
  </si>
  <si>
    <t>Общее впечатление</t>
  </si>
  <si>
    <t>Е</t>
  </si>
  <si>
    <t>С</t>
  </si>
  <si>
    <t>КСК "Визави", МО</t>
  </si>
  <si>
    <t>плем.</t>
  </si>
  <si>
    <t>ПРЕДВАРИТЕЛЬНЫЙ ПРИЗ. ЮНОШИ</t>
  </si>
  <si>
    <t>Вып. Норм.</t>
  </si>
  <si>
    <t>Баллы</t>
  </si>
  <si>
    <r>
      <t>ЭСКАДРОН-98</t>
    </r>
    <r>
      <rPr>
        <sz val="10"/>
        <rFont val="Times New Roman"/>
        <family val="1"/>
      </rPr>
      <t>, мер., гнед., ч.к., Атаман, Краснодарский край</t>
    </r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</si>
  <si>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</si>
  <si>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</si>
  <si>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r>
      <t xml:space="preserve">Кличка лошади, г.р.,    </t>
    </r>
    <r>
      <rPr>
        <sz val="11"/>
        <rFont val="Times New Roman"/>
        <family val="1"/>
      </rPr>
      <t>пол, масть, порода, отец, место рождения</t>
    </r>
  </si>
  <si>
    <t>МАНЕЖНАЯ ЕЗДА №1.5</t>
  </si>
  <si>
    <t>ЕЗДА ДЛЯ 4-ЛЕТНИХ ЛОШАДЕЙ</t>
  </si>
  <si>
    <t>М</t>
  </si>
  <si>
    <t>Звание, разряд</t>
  </si>
  <si>
    <t>Морозова Е.</t>
  </si>
  <si>
    <t>РДМОО "Флёна", Москва</t>
  </si>
  <si>
    <t>Борисов А.</t>
  </si>
  <si>
    <t>008282</t>
  </si>
  <si>
    <r>
      <t>ХВАСТУШКА-06</t>
    </r>
    <r>
      <rPr>
        <sz val="10"/>
        <rFont val="Times New Roman"/>
        <family val="1"/>
      </rPr>
      <t>, коб., гнед., трак., Взлёт, КСК "Взлёт"</t>
    </r>
  </si>
  <si>
    <t>000216</t>
  </si>
  <si>
    <r>
      <rPr>
        <b/>
        <sz val="10"/>
        <rFont val="Times New Roman"/>
        <family val="1"/>
      </rPr>
      <t>БОРОНТОВА</t>
    </r>
    <r>
      <rPr>
        <sz val="10"/>
        <rFont val="Times New Roman"/>
        <family val="1"/>
      </rPr>
      <t xml:space="preserve"> Татьяна</t>
    </r>
  </si>
  <si>
    <r>
      <rPr>
        <b/>
        <sz val="10"/>
        <rFont val="Times New Roman"/>
        <family val="1"/>
      </rPr>
      <t xml:space="preserve">КОТОВА </t>
    </r>
    <r>
      <rPr>
        <sz val="10"/>
        <rFont val="Times New Roman"/>
        <family val="1"/>
      </rPr>
      <t>Юлия</t>
    </r>
  </si>
  <si>
    <r>
      <t xml:space="preserve">Фамилия, 
</t>
    </r>
    <r>
      <rPr>
        <sz val="10"/>
        <rFont val="Times New Roman"/>
        <family val="1"/>
      </rPr>
      <t>имя всадника</t>
    </r>
  </si>
  <si>
    <r>
      <t xml:space="preserve">Кличка лошади, г.р., </t>
    </r>
    <r>
      <rPr>
        <sz val="10"/>
        <rFont val="Times New Roman"/>
        <family val="1"/>
      </rPr>
      <t>пол, масть, порода, отец, место рождения</t>
    </r>
  </si>
  <si>
    <r>
      <t xml:space="preserve">БАШКИРОВА </t>
    </r>
    <r>
      <rPr>
        <sz val="10"/>
        <rFont val="Times New Roman"/>
        <family val="1"/>
      </rPr>
      <t>Анна, 2001</t>
    </r>
  </si>
  <si>
    <r>
      <t>ГЛОКСИНИЯ-02</t>
    </r>
    <r>
      <rPr>
        <sz val="10"/>
        <rFont val="Times New Roman"/>
        <family val="1"/>
      </rPr>
      <t>, коб., рыж., араб., Наган, Краснодарский край</t>
    </r>
  </si>
  <si>
    <t>МАСТЕР-ЛИСТ</t>
  </si>
  <si>
    <t>Московская обл., КСК "Визави"</t>
  </si>
  <si>
    <t xml:space="preserve">№ </t>
  </si>
  <si>
    <r>
      <t xml:space="preserve">Фамилия, </t>
    </r>
    <r>
      <rPr>
        <sz val="11"/>
        <rFont val="Times New Roman"/>
        <family val="1"/>
      </rPr>
      <t>Имя всадника</t>
    </r>
  </si>
  <si>
    <t>Год рождения</t>
  </si>
  <si>
    <r>
      <t>Кличка лошади, г.р.,</t>
    </r>
    <r>
      <rPr>
        <sz val="11"/>
        <rFont val="Times New Roman"/>
        <family val="1"/>
      </rPr>
      <t xml:space="preserve"> пол, масть, порода, отец, место рождения</t>
    </r>
  </si>
  <si>
    <t>Рег.№</t>
  </si>
  <si>
    <t>Вид программы</t>
  </si>
  <si>
    <t xml:space="preserve">Выездка </t>
  </si>
  <si>
    <t>005952</t>
  </si>
  <si>
    <r>
      <rPr>
        <b/>
        <sz val="10"/>
        <rFont val="Times New Roman"/>
        <family val="1"/>
      </rPr>
      <t>БОРОНТОВА</t>
    </r>
    <r>
      <rPr>
        <sz val="10"/>
        <rFont val="Times New Roman"/>
        <family val="1"/>
      </rPr>
      <t xml:space="preserve"> Юлия</t>
    </r>
  </si>
  <si>
    <t>Зачёты: для детей 2001-2005 г.р., спортсменов-любителей.</t>
  </si>
  <si>
    <t>Зачёт для спортсменов-любителей</t>
  </si>
  <si>
    <t>КОМАНДНЫЙ ПРИЗ. ДЕТИ</t>
  </si>
  <si>
    <t>ПРЕДВАРИТЕЛЬНЫЙ ПРИЗ А. ДЕТИ</t>
  </si>
  <si>
    <t>ППЮ</t>
  </si>
  <si>
    <t>ППД</t>
  </si>
  <si>
    <t>КПД</t>
  </si>
  <si>
    <t>№1.5</t>
  </si>
  <si>
    <t>4-лет</t>
  </si>
  <si>
    <t>014078</t>
  </si>
  <si>
    <t>на оформл.</t>
  </si>
  <si>
    <r>
      <t>МАЗЕРАТИ-02</t>
    </r>
    <r>
      <rPr>
        <sz val="10"/>
        <rFont val="Times New Roman"/>
        <family val="1"/>
      </rPr>
      <t>, мер., вор., помесь, Мэр, Россия</t>
    </r>
  </si>
  <si>
    <r>
      <t>КОДИНЕЦ</t>
    </r>
    <r>
      <rPr>
        <sz val="10"/>
        <rFont val="Times New Roman"/>
        <family val="1"/>
      </rPr>
      <t xml:space="preserve"> Алина, 2003</t>
    </r>
  </si>
  <si>
    <t>б.р.</t>
  </si>
  <si>
    <t>Х(Л)</t>
  </si>
  <si>
    <t>Х(Д)</t>
  </si>
  <si>
    <r>
      <t>ЮРКОВ</t>
    </r>
    <r>
      <rPr>
        <sz val="10"/>
        <color indexed="8"/>
        <rFont val="Times New Roman"/>
        <family val="1"/>
      </rPr>
      <t xml:space="preserve"> Даниил, 2002</t>
    </r>
  </si>
  <si>
    <t>Х(Ю)</t>
  </si>
  <si>
    <r>
      <t>ЛЕОНОВА</t>
    </r>
    <r>
      <rPr>
        <sz val="10"/>
        <rFont val="Times New Roman"/>
        <family val="1"/>
      </rPr>
      <t xml:space="preserve"> Екатерина</t>
    </r>
  </si>
  <si>
    <t>2</t>
  </si>
  <si>
    <t>Х</t>
  </si>
  <si>
    <r>
      <rPr>
        <b/>
        <sz val="10"/>
        <rFont val="Times New Roman"/>
        <family val="1"/>
      </rPr>
      <t>БОРИСОВА</t>
    </r>
    <r>
      <rPr>
        <sz val="10"/>
        <rFont val="Times New Roman"/>
        <family val="1"/>
      </rPr>
      <t xml:space="preserve"> Ольга</t>
    </r>
  </si>
  <si>
    <r>
      <t>ПРИМАВЕРА-08,</t>
    </r>
    <r>
      <rPr>
        <sz val="10"/>
        <rFont val="Times New Roman"/>
        <family val="1"/>
      </rPr>
      <t xml:space="preserve"> коб., гнед., трак., Бодлер, ПФ "Алабай"</t>
    </r>
  </si>
  <si>
    <r>
      <t>ХАЗАРИЯ-08</t>
    </r>
    <r>
      <rPr>
        <sz val="10"/>
        <rFont val="Times New Roman"/>
        <family val="1"/>
      </rPr>
      <t>, коб., т-гнед., РВП, Романтикер, Старожиловский к/з</t>
    </r>
  </si>
  <si>
    <t>008230</t>
  </si>
  <si>
    <r>
      <t>ХОХМАЧКА-99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коб.,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гнед.,  УВП, Холм, ДЮСОК Чемпион</t>
    </r>
  </si>
  <si>
    <t>002049</t>
  </si>
  <si>
    <r>
      <t xml:space="preserve">МЕТАКСА-00, </t>
    </r>
    <r>
      <rPr>
        <sz val="10"/>
        <color indexed="8"/>
        <rFont val="Times New Roman"/>
        <family val="1"/>
      </rPr>
      <t>коб., вор., РВП, Кнехт, Старожиловский к/з</t>
    </r>
  </si>
  <si>
    <r>
      <t>ХРОНОГРАФ-05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гнед., трак., Омуртаг, Старожиловский к/з</t>
    </r>
  </si>
  <si>
    <r>
      <t>БОНОПАРТА-11</t>
    </r>
    <r>
      <rPr>
        <sz val="10"/>
        <rFont val="Times New Roman"/>
        <family val="1"/>
      </rPr>
      <t>, коб., гнед., трак., Парадиз, ТД "Визави"</t>
    </r>
  </si>
  <si>
    <t>Гарбалы В.</t>
  </si>
  <si>
    <r>
      <t>ГРИНГА-11</t>
    </r>
    <r>
      <rPr>
        <sz val="10"/>
        <rFont val="Times New Roman"/>
        <family val="1"/>
      </rPr>
      <t>, коб., гнед., трак., Харольд, ТД "Визави"</t>
    </r>
  </si>
  <si>
    <r>
      <t>ЯНТАРЬ-98</t>
    </r>
    <r>
      <rPr>
        <sz val="10"/>
        <rFont val="Times New Roman"/>
        <family val="1"/>
      </rPr>
      <t>, жер., т.рыж., БП, Знахарь, Россия</t>
    </r>
  </si>
  <si>
    <t>004128</t>
  </si>
  <si>
    <t>Кошелев В.</t>
  </si>
  <si>
    <r>
      <rPr>
        <b/>
        <sz val="10"/>
        <rFont val="Times New Roman"/>
        <family val="1"/>
      </rPr>
      <t>СКЯЕВА</t>
    </r>
    <r>
      <rPr>
        <sz val="10"/>
        <rFont val="Times New Roman"/>
        <family val="1"/>
      </rPr>
      <t xml:space="preserve"> Анна</t>
    </r>
  </si>
  <si>
    <r>
      <t>ФАТОВА</t>
    </r>
    <r>
      <rPr>
        <sz val="10"/>
        <rFont val="Times New Roman"/>
        <family val="1"/>
      </rPr>
      <t xml:space="preserve"> Наталья</t>
    </r>
  </si>
  <si>
    <r>
      <t>ФАЗА-09</t>
    </r>
    <r>
      <rPr>
        <sz val="10"/>
        <rFont val="Times New Roman"/>
        <family val="1"/>
      </rPr>
      <t>, коб., гнед, помесь, Залив, Россия</t>
    </r>
  </si>
  <si>
    <t>Кирьякова С.</t>
  </si>
  <si>
    <t>002582</t>
  </si>
  <si>
    <t>Фатова Н.</t>
  </si>
  <si>
    <r>
      <t>БЕРКУТ-03</t>
    </r>
    <r>
      <rPr>
        <sz val="10"/>
        <rFont val="Times New Roman"/>
        <family val="1"/>
      </rPr>
      <t>, мер., зол.гнед., англо-дон., Барий, ООО "Русь", Липецкая обл.</t>
    </r>
  </si>
  <si>
    <r>
      <rPr>
        <b/>
        <sz val="10"/>
        <rFont val="Times New Roman"/>
        <family val="1"/>
      </rPr>
      <t>МАСТЕР-02</t>
    </r>
    <r>
      <rPr>
        <sz val="10"/>
        <rFont val="Times New Roman"/>
        <family val="1"/>
      </rPr>
      <t>, мер., гнед., влад.тяж., Сунгур, Брянский к/з</t>
    </r>
  </si>
  <si>
    <r>
      <t>ЛУКЬЯНОВ</t>
    </r>
    <r>
      <rPr>
        <sz val="10"/>
        <rFont val="Times New Roman"/>
        <family val="1"/>
      </rPr>
      <t xml:space="preserve"> Егор</t>
    </r>
  </si>
  <si>
    <r>
      <t>ГРИГОРЬЕВА</t>
    </r>
    <r>
      <rPr>
        <sz val="10"/>
        <rFont val="Times New Roman"/>
        <family val="1"/>
      </rPr>
      <t xml:space="preserve"> Светлана</t>
    </r>
  </si>
  <si>
    <t>3</t>
  </si>
  <si>
    <t>008229</t>
  </si>
  <si>
    <t>Боронтова Т.</t>
  </si>
  <si>
    <r>
      <t>ЧИКОЛА-08</t>
    </r>
    <r>
      <rPr>
        <sz val="10"/>
        <rFont val="Times New Roman"/>
        <family val="1"/>
      </rPr>
      <t>, коб., гнед., РВП, Изборник, Старожиловский к/з</t>
    </r>
  </si>
  <si>
    <t>Полякова Е.</t>
  </si>
  <si>
    <r>
      <t>ПЕТРА-07</t>
    </r>
    <r>
      <rPr>
        <sz val="10"/>
        <rFont val="Times New Roman"/>
        <family val="1"/>
      </rPr>
      <t>, коб., гнед., трак., Оксфорд, Россия</t>
    </r>
  </si>
  <si>
    <r>
      <t xml:space="preserve">ПОЛЯКОВА </t>
    </r>
    <r>
      <rPr>
        <sz val="10"/>
        <rFont val="Times New Roman"/>
        <family val="1"/>
      </rPr>
      <t>Евгения</t>
    </r>
  </si>
  <si>
    <t>009165</t>
  </si>
  <si>
    <t>Чернова Л.</t>
  </si>
  <si>
    <r>
      <t xml:space="preserve">КУРАПОВА </t>
    </r>
    <r>
      <rPr>
        <sz val="10"/>
        <rFont val="Times New Roman"/>
        <family val="1"/>
      </rPr>
      <t>Юлия</t>
    </r>
  </si>
  <si>
    <t>Курапова Ю.</t>
  </si>
  <si>
    <r>
      <t>ПАПРИКА-10(147)</t>
    </r>
    <r>
      <rPr>
        <sz val="10"/>
        <color indexed="8"/>
        <rFont val="Times New Roman"/>
        <family val="1"/>
      </rPr>
      <t>, коб., сер., помесь, Россия</t>
    </r>
  </si>
  <si>
    <t>Дюмулен А.</t>
  </si>
  <si>
    <t>013526</t>
  </si>
  <si>
    <t>1</t>
  </si>
  <si>
    <t>001677</t>
  </si>
  <si>
    <t>Богомолова П.</t>
  </si>
  <si>
    <r>
      <t>ФЛЁР-09</t>
    </r>
    <r>
      <rPr>
        <sz val="10"/>
        <rFont val="Times New Roman"/>
        <family val="1"/>
      </rPr>
      <t>, коб., гнед., трак., Фаберже фон Зевс, ПКФ "Гели"</t>
    </r>
  </si>
  <si>
    <r>
      <t>ГОЛОВАЧ</t>
    </r>
    <r>
      <rPr>
        <sz val="10"/>
        <rFont val="Times New Roman"/>
        <family val="1"/>
      </rPr>
      <t xml:space="preserve"> Софья, 1999</t>
    </r>
  </si>
  <si>
    <r>
      <t>БЕЛОЗЁРОВА</t>
    </r>
    <r>
      <rPr>
        <sz val="10"/>
        <rFont val="Times New Roman"/>
        <family val="1"/>
      </rPr>
      <t xml:space="preserve"> Анастасия, 1997</t>
    </r>
  </si>
  <si>
    <r>
      <t>АЛЕНИНА</t>
    </r>
    <r>
      <rPr>
        <sz val="10"/>
        <rFont val="Times New Roman"/>
        <family val="1"/>
      </rPr>
      <t xml:space="preserve"> Дарья</t>
    </r>
  </si>
  <si>
    <r>
      <t>ГОНГ-11</t>
    </r>
    <r>
      <rPr>
        <sz val="10"/>
        <rFont val="Times New Roman"/>
        <family val="1"/>
      </rPr>
      <t>, мер., рыж., трак., Галон, ТД "Визави"</t>
    </r>
  </si>
  <si>
    <r>
      <t>ДИАМАНТ</t>
    </r>
    <r>
      <rPr>
        <sz val="10"/>
        <rFont val="Times New Roman"/>
        <family val="1"/>
      </rPr>
      <t xml:space="preserve"> Ксения</t>
    </r>
  </si>
  <si>
    <r>
      <t>ЛОЭНГРИН-06</t>
    </r>
    <r>
      <rPr>
        <sz val="10"/>
        <rFont val="Times New Roman"/>
        <family val="1"/>
      </rPr>
      <t>, мер., гнед., трак., Эксперт, КФХ "Неман", МО</t>
    </r>
  </si>
  <si>
    <t>012116</t>
  </si>
  <si>
    <t>Ермолаева О.</t>
  </si>
  <si>
    <r>
      <t>ЕРМОЛАЕВА</t>
    </r>
    <r>
      <rPr>
        <sz val="10"/>
        <rFont val="Times New Roman"/>
        <family val="1"/>
      </rPr>
      <t xml:space="preserve"> Ольга</t>
    </r>
  </si>
  <si>
    <t>Аленина Д.</t>
  </si>
  <si>
    <t>Долматова И.</t>
  </si>
  <si>
    <r>
      <t xml:space="preserve">БЛЕСК-01, </t>
    </r>
    <r>
      <rPr>
        <sz val="10"/>
        <color indexed="8"/>
        <rFont val="Times New Roman"/>
        <family val="1"/>
      </rPr>
      <t>мер., сер., орл.рыс., Костёр I, Шаховской к/з №4, Тульская обл.</t>
    </r>
  </si>
  <si>
    <r>
      <t>КАЛЮЖНАЯ</t>
    </r>
    <r>
      <rPr>
        <sz val="10"/>
        <rFont val="Times New Roman"/>
        <family val="1"/>
      </rPr>
      <t xml:space="preserve"> София</t>
    </r>
  </si>
  <si>
    <r>
      <t>КАЗАКОВА</t>
    </r>
    <r>
      <rPr>
        <sz val="10"/>
        <rFont val="Times New Roman"/>
        <family val="1"/>
      </rPr>
      <t xml:space="preserve"> Анастасия</t>
    </r>
  </si>
  <si>
    <t>009771</t>
  </si>
  <si>
    <r>
      <t>ПАРАДОКС-03</t>
    </r>
    <r>
      <rPr>
        <sz val="10"/>
        <rFont val="Times New Roman"/>
        <family val="1"/>
      </rPr>
      <t>, мер., гнед.,  трак.-буд., Пунш, Беларусь</t>
    </r>
  </si>
  <si>
    <r>
      <t>КАРПУЛЕВИЧ</t>
    </r>
    <r>
      <rPr>
        <sz val="10"/>
        <color indexed="8"/>
        <rFont val="Times New Roman"/>
        <family val="1"/>
      </rPr>
      <t xml:space="preserve"> Анастаия</t>
    </r>
  </si>
  <si>
    <t>КФХ Мельникова, МО</t>
  </si>
  <si>
    <r>
      <t>ВЛАСКИНА</t>
    </r>
    <r>
      <rPr>
        <sz val="10"/>
        <rFont val="Times New Roman"/>
        <family val="1"/>
      </rPr>
      <t xml:space="preserve"> Анна, 2001</t>
    </r>
  </si>
  <si>
    <t>Карпова И.</t>
  </si>
  <si>
    <r>
      <t>ШИЛЛИНГ-07</t>
    </r>
    <r>
      <rPr>
        <sz val="10"/>
        <rFont val="Times New Roman"/>
        <family val="1"/>
      </rPr>
      <t>, мер., вор., УВП, Горден, к/з Винничина</t>
    </r>
  </si>
  <si>
    <r>
      <t>БОЛЬШАКОВА</t>
    </r>
    <r>
      <rPr>
        <sz val="10"/>
        <rFont val="Times New Roman"/>
        <family val="1"/>
      </rPr>
      <t xml:space="preserve"> Виктория</t>
    </r>
  </si>
  <si>
    <t>013657</t>
  </si>
  <si>
    <r>
      <t>ТЕРЕНТЬЕВА</t>
    </r>
    <r>
      <rPr>
        <sz val="10"/>
        <rFont val="Times New Roman"/>
        <family val="1"/>
      </rPr>
      <t xml:space="preserve"> Влада</t>
    </r>
  </si>
  <si>
    <r>
      <t>АНИСИМОВА</t>
    </r>
    <r>
      <rPr>
        <sz val="10"/>
        <rFont val="Times New Roman"/>
        <family val="1"/>
      </rPr>
      <t xml:space="preserve"> Виктория</t>
    </r>
  </si>
  <si>
    <t>012229</t>
  </si>
  <si>
    <t>Большакова В.</t>
  </si>
  <si>
    <r>
      <t>БОСФОР-09</t>
    </r>
    <r>
      <rPr>
        <sz val="10"/>
        <rFont val="Times New Roman"/>
        <family val="1"/>
      </rPr>
      <t>, мер., гнед., буд., Барий-3, Ростовская обл.</t>
    </r>
  </si>
  <si>
    <r>
      <t>КАЛИПСО-10</t>
    </r>
    <r>
      <rPr>
        <sz val="10"/>
        <rFont val="Times New Roman"/>
        <family val="1"/>
      </rPr>
      <t>, коб., рыж., спорт.помесь, Инкантезимо Z, МО</t>
    </r>
  </si>
  <si>
    <r>
      <t>ТАКТ-98,</t>
    </r>
    <r>
      <rPr>
        <sz val="10"/>
        <color indexed="8"/>
        <rFont val="Times New Roman"/>
        <family val="1"/>
      </rPr>
      <t xml:space="preserve"> мер., рыж., УВП, Аккорд, Россия</t>
    </r>
  </si>
  <si>
    <r>
      <t>ВОРОНИНА</t>
    </r>
    <r>
      <rPr>
        <sz val="10"/>
        <rFont val="Times New Roman"/>
        <family val="1"/>
      </rPr>
      <t xml:space="preserve"> Евгения</t>
    </r>
  </si>
  <si>
    <t>Воронина Е.</t>
  </si>
  <si>
    <r>
      <t>САВИНА</t>
    </r>
    <r>
      <rPr>
        <sz val="10"/>
        <rFont val="Times New Roman"/>
        <family val="1"/>
      </rPr>
      <t xml:space="preserve"> Ольга, 1998</t>
    </r>
  </si>
  <si>
    <r>
      <t xml:space="preserve">МЕЦАТУНОВА </t>
    </r>
    <r>
      <rPr>
        <sz val="10"/>
        <rFont val="Times New Roman"/>
        <family val="1"/>
      </rPr>
      <t>Ирина, 2001</t>
    </r>
  </si>
  <si>
    <t>Солодова С.</t>
  </si>
  <si>
    <r>
      <t>ГЛАЗУРЬ-05</t>
    </r>
    <r>
      <rPr>
        <sz val="10"/>
        <rFont val="Times New Roman"/>
        <family val="1"/>
      </rPr>
      <t>, коб., гнед., помесь, Раздор, Рязанская обл.</t>
    </r>
  </si>
  <si>
    <t>013551</t>
  </si>
  <si>
    <r>
      <t>БУХАРЦЕВА</t>
    </r>
    <r>
      <rPr>
        <sz val="10"/>
        <rFont val="Times New Roman"/>
        <family val="1"/>
      </rPr>
      <t xml:space="preserve"> Наталья</t>
    </r>
  </si>
  <si>
    <r>
      <t>ВАЛЬЧИК</t>
    </r>
    <r>
      <rPr>
        <sz val="10"/>
        <rFont val="Times New Roman"/>
        <family val="1"/>
      </rPr>
      <t xml:space="preserve"> Елена</t>
    </r>
  </si>
  <si>
    <t>МС</t>
  </si>
  <si>
    <r>
      <t>СОБОЛЕВА</t>
    </r>
    <r>
      <rPr>
        <sz val="10"/>
        <rFont val="Times New Roman"/>
        <family val="1"/>
      </rPr>
      <t xml:space="preserve"> Татьяна</t>
    </r>
  </si>
  <si>
    <r>
      <t>ФЛАМЕНКО-09</t>
    </r>
    <r>
      <rPr>
        <sz val="10"/>
        <rFont val="Times New Roman"/>
        <family val="1"/>
      </rPr>
      <t>, коб., вор.,трак., Эль-Фероль, ТД "Визави"</t>
    </r>
  </si>
  <si>
    <t>Соболева Т.</t>
  </si>
  <si>
    <t>Ч/В, МО</t>
  </si>
  <si>
    <r>
      <t>ЗОДИАК-07</t>
    </r>
    <r>
      <rPr>
        <sz val="10"/>
        <rFont val="Times New Roman"/>
        <family val="1"/>
      </rPr>
      <t xml:space="preserve">, мер., гнед., трак., Дрезден, КФХ "Фаворит" </t>
    </r>
  </si>
  <si>
    <t>Володина В.</t>
  </si>
  <si>
    <r>
      <t>ИВЕСТА-08</t>
    </r>
    <r>
      <rPr>
        <sz val="10"/>
        <rFont val="Times New Roman"/>
        <family val="1"/>
      </rPr>
      <t>, коб., гнед., РВП, Элькуш, Россия</t>
    </r>
  </si>
  <si>
    <r>
      <t>ВЕДЕНЕЕВА</t>
    </r>
    <r>
      <rPr>
        <sz val="10"/>
        <rFont val="Times New Roman"/>
        <family val="1"/>
      </rPr>
      <t xml:space="preserve"> Мария</t>
    </r>
  </si>
  <si>
    <r>
      <rPr>
        <b/>
        <sz val="10"/>
        <rFont val="Times New Roman"/>
        <family val="1"/>
      </rPr>
      <t>ГРОМ-09</t>
    </r>
    <r>
      <rPr>
        <sz val="10"/>
        <rFont val="Times New Roman"/>
        <family val="1"/>
      </rPr>
      <t>, мер., рыж., рус.рыс., Мушкет, МО</t>
    </r>
  </si>
  <si>
    <t>013240</t>
  </si>
  <si>
    <t>Гаврилина Н.</t>
  </si>
  <si>
    <r>
      <t>ФРОЛОВА</t>
    </r>
    <r>
      <rPr>
        <sz val="10"/>
        <rFont val="Times New Roman"/>
        <family val="1"/>
      </rPr>
      <t xml:space="preserve"> Ульяна</t>
    </r>
  </si>
  <si>
    <t>005262</t>
  </si>
  <si>
    <t>Шидейкина П.</t>
  </si>
  <si>
    <r>
      <t>МАМАЙ-04</t>
    </r>
    <r>
      <rPr>
        <sz val="10"/>
        <rFont val="Times New Roman"/>
        <family val="1"/>
      </rPr>
      <t>, мер., рыж., помесь, Лабаз, КТБ "Аванпост", МО</t>
    </r>
  </si>
  <si>
    <t>Яглова О.</t>
  </si>
  <si>
    <t>Шевченко Ю.</t>
  </si>
  <si>
    <t>Родина Н.</t>
  </si>
  <si>
    <r>
      <t>ЗЕЛЬГРОС-11</t>
    </r>
    <r>
      <rPr>
        <sz val="10"/>
        <rFont val="Times New Roman"/>
        <family val="1"/>
      </rPr>
      <t>, мер., сер., трак., Экспресс, ТД "Визави"</t>
    </r>
  </si>
  <si>
    <r>
      <t>ЦАРИОН-10</t>
    </r>
    <r>
      <rPr>
        <sz val="10"/>
        <rFont val="Times New Roman"/>
        <family val="1"/>
      </rPr>
      <t>, жер., гнед., РВП, Орден, ТД "Визави"</t>
    </r>
  </si>
  <si>
    <r>
      <t xml:space="preserve">ЖАРОВА </t>
    </r>
    <r>
      <rPr>
        <sz val="10"/>
        <color indexed="8"/>
        <rFont val="Times New Roman"/>
        <family val="1"/>
      </rPr>
      <t>Яна</t>
    </r>
  </si>
  <si>
    <r>
      <t>ЛАПТЕВА</t>
    </r>
    <r>
      <rPr>
        <sz val="10"/>
        <color indexed="8"/>
        <rFont val="Times New Roman"/>
        <family val="1"/>
      </rPr>
      <t xml:space="preserve"> Ксения, 2001</t>
    </r>
  </si>
  <si>
    <r>
      <t>БЛЭК ДАЙМОНД-99</t>
    </r>
    <r>
      <rPr>
        <sz val="10"/>
        <rFont val="Times New Roman"/>
        <family val="1"/>
      </rPr>
      <t>, жер., вор., англо-тори, Апатит, С-Пб.</t>
    </r>
  </si>
  <si>
    <t>002224</t>
  </si>
  <si>
    <t>Щамель И.</t>
  </si>
  <si>
    <r>
      <rPr>
        <b/>
        <sz val="10"/>
        <rFont val="Times New Roman"/>
        <family val="1"/>
      </rPr>
      <t>ПОТЁМКИНА</t>
    </r>
    <r>
      <rPr>
        <sz val="10"/>
        <rFont val="Times New Roman"/>
        <family val="1"/>
      </rPr>
      <t xml:space="preserve"> Екатерина</t>
    </r>
  </si>
  <si>
    <t>1юн.</t>
  </si>
  <si>
    <t>2юн.</t>
  </si>
  <si>
    <r>
      <t>ХАНГАЙ-06</t>
    </r>
    <r>
      <rPr>
        <sz val="10"/>
        <rFont val="Times New Roman"/>
        <family val="1"/>
      </rPr>
      <t>, мер., гнед., трак., Гранит, Орловская обл.</t>
    </r>
  </si>
  <si>
    <r>
      <t>АЙСЕДОРА ДУНКАН-08</t>
    </r>
    <r>
      <rPr>
        <sz val="10"/>
        <rFont val="Times New Roman"/>
        <family val="1"/>
      </rPr>
      <t>, коб., гнед., УВП, Избранник, Украина</t>
    </r>
  </si>
  <si>
    <t>Дячук С.</t>
  </si>
  <si>
    <r>
      <t>ЧАКИНА</t>
    </r>
    <r>
      <rPr>
        <sz val="10"/>
        <rFont val="Times New Roman"/>
        <family val="1"/>
      </rPr>
      <t xml:space="preserve"> Егения</t>
    </r>
  </si>
  <si>
    <r>
      <t>ГАМЛЕТ-00</t>
    </r>
    <r>
      <rPr>
        <sz val="10"/>
        <rFont val="Times New Roman"/>
        <family val="1"/>
      </rPr>
      <t>, мер., гнед., помесь., Россия</t>
    </r>
  </si>
  <si>
    <r>
      <t>ХУРМЕТ-03</t>
    </r>
    <r>
      <rPr>
        <sz val="10"/>
        <rFont val="Times New Roman"/>
        <family val="1"/>
      </rPr>
      <t>, жер., сол., ахалт., Мешхед, к/з Дагестан</t>
    </r>
  </si>
  <si>
    <t>Грицуник А.</t>
  </si>
  <si>
    <r>
      <t>ЕГОРОВА</t>
    </r>
    <r>
      <rPr>
        <sz val="10"/>
        <rFont val="Times New Roman"/>
        <family val="1"/>
      </rPr>
      <t xml:space="preserve"> Алёна, 2002</t>
    </r>
  </si>
  <si>
    <r>
      <rPr>
        <b/>
        <sz val="10"/>
        <rFont val="Times New Roman"/>
        <family val="1"/>
      </rPr>
      <t>СОЛОВЬЁВА</t>
    </r>
    <r>
      <rPr>
        <sz val="10"/>
        <rFont val="Times New Roman"/>
        <family val="1"/>
      </rPr>
      <t xml:space="preserve"> Юлия, 2002</t>
    </r>
  </si>
  <si>
    <r>
      <rPr>
        <b/>
        <sz val="10"/>
        <rFont val="Times New Roman"/>
        <family val="1"/>
      </rPr>
      <t>НИКОЛАЕВА</t>
    </r>
    <r>
      <rPr>
        <sz val="10"/>
        <rFont val="Times New Roman"/>
        <family val="1"/>
      </rPr>
      <t xml:space="preserve"> Елена</t>
    </r>
  </si>
  <si>
    <r>
      <t>МОРМОН-96</t>
    </r>
    <r>
      <rPr>
        <sz val="10"/>
        <rFont val="Times New Roman"/>
        <family val="1"/>
      </rPr>
      <t>, жер., т.бул., ахалт., Мамук, ООО "Ахалтекинец", МО</t>
    </r>
  </si>
  <si>
    <t>Варкова А.</t>
  </si>
  <si>
    <t>Шныкина Ю.</t>
  </si>
  <si>
    <r>
      <t>ХЕЛЬСИНГ-09</t>
    </r>
    <r>
      <rPr>
        <sz val="10"/>
        <rFont val="Times New Roman"/>
        <family val="1"/>
      </rPr>
      <t>, жер., вор., трак., Сиэтл, к/з Паллада</t>
    </r>
  </si>
  <si>
    <t>012634</t>
  </si>
  <si>
    <r>
      <t>ЧАКИНА</t>
    </r>
    <r>
      <rPr>
        <sz val="10"/>
        <rFont val="Times New Roman"/>
        <family val="1"/>
      </rPr>
      <t xml:space="preserve"> Евгения</t>
    </r>
  </si>
  <si>
    <r>
      <t>ДРАКОН-05</t>
    </r>
    <r>
      <rPr>
        <sz val="10"/>
        <rFont val="Times New Roman"/>
        <family val="1"/>
      </rPr>
      <t>, жер., т.гнед., РВП, Ангар, Прилепский к/з</t>
    </r>
  </si>
  <si>
    <t>M</t>
  </si>
  <si>
    <t>Ернылева М.</t>
  </si>
  <si>
    <r>
      <t xml:space="preserve">КУЗНЕЦОВА </t>
    </r>
    <r>
      <rPr>
        <sz val="10"/>
        <rFont val="Times New Roman"/>
        <family val="1"/>
      </rPr>
      <t>София</t>
    </r>
  </si>
  <si>
    <r>
      <t>ЖАРОВА</t>
    </r>
    <r>
      <rPr>
        <sz val="10"/>
        <color indexed="8"/>
        <rFont val="Times New Roman"/>
        <family val="1"/>
      </rPr>
      <t xml:space="preserve"> Яна</t>
    </r>
  </si>
  <si>
    <t>014633</t>
  </si>
  <si>
    <t>Титкова С.</t>
  </si>
  <si>
    <t>Зачёт общий.</t>
  </si>
  <si>
    <t>Горшкова Л.</t>
  </si>
  <si>
    <r>
      <t>ТАУЭР-09</t>
    </r>
    <r>
      <rPr>
        <sz val="10"/>
        <rFont val="Times New Roman"/>
        <family val="1"/>
      </rPr>
      <t>, мер., т.гнед., ган., Тезис, ЛПХ "Грация"</t>
    </r>
  </si>
  <si>
    <t>1 юн.</t>
  </si>
  <si>
    <t>2 юн.</t>
  </si>
  <si>
    <r>
      <t>ХАЗАРИЯ-08</t>
    </r>
    <r>
      <rPr>
        <sz val="10"/>
        <rFont val="Times New Roman"/>
        <family val="1"/>
      </rPr>
      <t>, коб., т.гнед., РВП, Романтикер, Старожиловский к/з</t>
    </r>
  </si>
  <si>
    <r>
      <t>ГУРЗУФ-98</t>
    </r>
    <r>
      <rPr>
        <sz val="10"/>
        <rFont val="Times New Roman"/>
        <family val="1"/>
      </rPr>
      <t>, жер., рыж., ахалт., Фарух, к/з Дагестан</t>
    </r>
  </si>
  <si>
    <t>001055</t>
  </si>
  <si>
    <t>013808</t>
  </si>
  <si>
    <t>МП</t>
  </si>
  <si>
    <r>
      <t>ЛЕБЕДЕВА</t>
    </r>
    <r>
      <rPr>
        <sz val="10"/>
        <color indexed="8"/>
        <rFont val="Times New Roman"/>
        <family val="1"/>
      </rPr>
      <t xml:space="preserve"> Ольга, 2000</t>
    </r>
  </si>
  <si>
    <r>
      <t>ЗАХЛЕБИНА</t>
    </r>
    <r>
      <rPr>
        <sz val="10"/>
        <rFont val="Times New Roman"/>
        <family val="1"/>
      </rPr>
      <t xml:space="preserve"> Дарья, 1998</t>
    </r>
  </si>
  <si>
    <r>
      <t xml:space="preserve">КЛЫЧОК </t>
    </r>
    <r>
      <rPr>
        <sz val="10"/>
        <rFont val="Times New Roman"/>
        <family val="1"/>
      </rPr>
      <t>Ольга, 2003</t>
    </r>
  </si>
  <si>
    <t>КСК "Росинант", Рязанская обл.</t>
  </si>
  <si>
    <t>007889</t>
  </si>
  <si>
    <t>Яровицкая Н.</t>
  </si>
  <si>
    <r>
      <t>СБОЕВА</t>
    </r>
    <r>
      <rPr>
        <sz val="10"/>
        <rFont val="Times New Roman"/>
        <family val="1"/>
      </rPr>
      <t xml:space="preserve"> Анастасия, 2000</t>
    </r>
  </si>
  <si>
    <r>
      <t>ДЖО БЛЭК-01</t>
    </r>
    <r>
      <rPr>
        <sz val="10"/>
        <color indexed="8"/>
        <rFont val="Times New Roman"/>
        <family val="1"/>
      </rPr>
      <t>, мер., вор., трак., Рязанский к/з</t>
    </r>
  </si>
  <si>
    <r>
      <t>ФРОЛКИНА</t>
    </r>
    <r>
      <rPr>
        <sz val="10"/>
        <rFont val="Times New Roman"/>
        <family val="1"/>
      </rPr>
      <t xml:space="preserve"> Ольга</t>
    </r>
  </si>
  <si>
    <r>
      <t>ОЛИМПИК-06</t>
    </r>
    <r>
      <rPr>
        <sz val="10"/>
        <rFont val="Times New Roman"/>
        <family val="1"/>
      </rPr>
      <t>, жер., гнед., трак., Пикет, Рязанский к/з</t>
    </r>
  </si>
  <si>
    <t>Фролкина О.</t>
  </si>
  <si>
    <r>
      <t xml:space="preserve">ЧЕРЕМИКИНА </t>
    </r>
    <r>
      <rPr>
        <sz val="10"/>
        <rFont val="Times New Roman"/>
        <family val="1"/>
      </rPr>
      <t>Ирина</t>
    </r>
  </si>
  <si>
    <r>
      <t>ВЕСЁЛЫЙ РОДЖЕР-05</t>
    </r>
    <r>
      <rPr>
        <sz val="10"/>
        <rFont val="Times New Roman"/>
        <family val="1"/>
      </rPr>
      <t>, мер., рыж., трак., Радиус, к/з им.Будёного</t>
    </r>
  </si>
  <si>
    <t>005515</t>
  </si>
  <si>
    <t>Вакин М.</t>
  </si>
  <si>
    <r>
      <t>ПИСКАРЁВА</t>
    </r>
    <r>
      <rPr>
        <sz val="10"/>
        <rFont val="Times New Roman"/>
        <family val="1"/>
      </rPr>
      <t xml:space="preserve"> Александра</t>
    </r>
  </si>
  <si>
    <r>
      <t>ПЛАТИНА-94</t>
    </r>
    <r>
      <rPr>
        <sz val="10"/>
        <rFont val="Times New Roman"/>
        <family val="1"/>
      </rPr>
      <t>, коб., т-рыж., кустан., Россия</t>
    </r>
  </si>
  <si>
    <t>00309 Бел.</t>
  </si>
  <si>
    <t>Пискарёва А.</t>
  </si>
  <si>
    <r>
      <t>ГРЕБЕНЬ</t>
    </r>
    <r>
      <rPr>
        <sz val="10"/>
        <rFont val="Times New Roman"/>
        <family val="1"/>
      </rPr>
      <t xml:space="preserve"> Анна</t>
    </r>
  </si>
  <si>
    <r>
      <t>ЧААР-03</t>
    </r>
    <r>
      <rPr>
        <sz val="10"/>
        <rFont val="Times New Roman"/>
        <family val="1"/>
      </rPr>
      <t>, мер., вор., РВП, Кнехт, Старожиловский к/з</t>
    </r>
  </si>
  <si>
    <t>Капранова Л.</t>
  </si>
  <si>
    <r>
      <t xml:space="preserve">СЕЛИВЕРСТОВА </t>
    </r>
    <r>
      <rPr>
        <sz val="10"/>
        <rFont val="Times New Roman"/>
        <family val="1"/>
      </rPr>
      <t>Екатерина</t>
    </r>
  </si>
  <si>
    <t>Зачёты для детей, спортсменов-любителей.</t>
  </si>
  <si>
    <t>МАЛЫЙ ПРИЗ</t>
  </si>
  <si>
    <t>ЛЕТНИЙ КУБОК</t>
  </si>
  <si>
    <t>14 июня 2015 г.</t>
  </si>
  <si>
    <t>Зачёты для юношей, общий.</t>
  </si>
  <si>
    <r>
      <t>САВИНА</t>
    </r>
    <r>
      <rPr>
        <sz val="10"/>
        <rFont val="Times New Roman"/>
        <family val="1"/>
      </rPr>
      <t xml:space="preserve"> Екатерина</t>
    </r>
  </si>
  <si>
    <t>Доренкова И.</t>
  </si>
  <si>
    <r>
      <t>ГРИНЕНКО</t>
    </r>
    <r>
      <rPr>
        <sz val="10"/>
        <rFont val="Times New Roman"/>
        <family val="1"/>
      </rPr>
      <t xml:space="preserve"> Дарья, 2002</t>
    </r>
  </si>
  <si>
    <r>
      <rPr>
        <b/>
        <sz val="10"/>
        <rFont val="Times New Roman"/>
        <family val="1"/>
      </rPr>
      <t>АНДРЕИЧЕВА</t>
    </r>
    <r>
      <rPr>
        <sz val="10"/>
        <rFont val="Times New Roman"/>
        <family val="1"/>
      </rPr>
      <t xml:space="preserve"> Ольга</t>
    </r>
  </si>
  <si>
    <t>Андреичева О.</t>
  </si>
  <si>
    <r>
      <rPr>
        <b/>
        <sz val="10"/>
        <rFont val="Times New Roman"/>
        <family val="1"/>
      </rPr>
      <t>КОКЕТКА-01</t>
    </r>
    <r>
      <rPr>
        <sz val="10"/>
        <rFont val="Times New Roman"/>
        <family val="1"/>
      </rPr>
      <t>, коб., вор., рус.рыс., Кожух, к/з Станица Святово</t>
    </r>
  </si>
  <si>
    <r>
      <t>ПОЛЯКОВА</t>
    </r>
    <r>
      <rPr>
        <sz val="10"/>
        <rFont val="Times New Roman"/>
        <family val="1"/>
      </rPr>
      <t xml:space="preserve"> Евгения</t>
    </r>
  </si>
  <si>
    <r>
      <t>ПАРАБЕЛЛУМ-08</t>
    </r>
    <r>
      <rPr>
        <sz val="10"/>
        <rFont val="Times New Roman"/>
        <family val="1"/>
      </rPr>
      <t>, мер., гнед., трак., Бодлер, Рязанская обл.</t>
    </r>
  </si>
  <si>
    <t>007897</t>
  </si>
  <si>
    <t>Сбоева А.</t>
  </si>
  <si>
    <r>
      <t>ДЖО БЛЭК-01</t>
    </r>
    <r>
      <rPr>
        <sz val="10"/>
        <color indexed="8"/>
        <rFont val="Times New Roman"/>
        <family val="1"/>
      </rPr>
      <t>, мер., вор., трак., Пикет, Рязанский к/з</t>
    </r>
  </si>
  <si>
    <r>
      <rPr>
        <b/>
        <sz val="10"/>
        <rFont val="Times New Roman"/>
        <family val="1"/>
      </rPr>
      <t>ГОЛОВАЧ</t>
    </r>
    <r>
      <rPr>
        <sz val="10"/>
        <rFont val="Times New Roman"/>
        <family val="1"/>
      </rPr>
      <t xml:space="preserve"> Софья, 1999</t>
    </r>
  </si>
  <si>
    <t>001254</t>
  </si>
  <si>
    <t>ТЕХНИЧЕСКИЕ РЕЗУЛЬТАТЫ</t>
  </si>
  <si>
    <t>000194</t>
  </si>
  <si>
    <r>
      <t>ЗЛАТА-02</t>
    </r>
    <r>
      <rPr>
        <sz val="10"/>
        <rFont val="Times New Roman"/>
        <family val="1"/>
      </rPr>
      <t>, коб., рыж., Латв., Янтарь, МО</t>
    </r>
  </si>
  <si>
    <r>
      <t>ХАПРАНИКА-11</t>
    </r>
    <r>
      <rPr>
        <sz val="10"/>
        <rFont val="Times New Roman"/>
        <family val="1"/>
      </rPr>
      <t>, коб., гнед, Хоби, Россия</t>
    </r>
  </si>
  <si>
    <t>Вып. Норм</t>
  </si>
  <si>
    <t xml:space="preserve">II </t>
  </si>
  <si>
    <t>3 юн.</t>
  </si>
  <si>
    <t>I</t>
  </si>
  <si>
    <t>II</t>
  </si>
  <si>
    <t>III</t>
  </si>
  <si>
    <r>
      <t>РОСОМАХА-09</t>
    </r>
    <r>
      <rPr>
        <sz val="10"/>
        <rFont val="Times New Roman"/>
        <family val="1"/>
      </rPr>
      <t>, коб., гнед., рус.рыс., Хайден ганновер, Чесменский к/з</t>
    </r>
  </si>
  <si>
    <r>
      <t>МАЛАХОВА</t>
    </r>
    <r>
      <rPr>
        <sz val="10"/>
        <rFont val="Times New Roman"/>
        <family val="1"/>
      </rPr>
      <t xml:space="preserve"> Лариса</t>
    </r>
  </si>
  <si>
    <r>
      <t>ЗОДИАК-04</t>
    </r>
    <r>
      <rPr>
        <sz val="10"/>
        <rFont val="Times New Roman"/>
        <family val="1"/>
      </rPr>
      <t>, жер., вор., Катер, Россия</t>
    </r>
  </si>
  <si>
    <r>
      <rPr>
        <b/>
        <sz val="11"/>
        <rFont val="Times New Roman"/>
        <family val="1"/>
      </rPr>
      <t>Судьи: Е - Прудникова Т.В.</t>
    </r>
    <r>
      <rPr>
        <sz val="11"/>
        <rFont val="Times New Roman"/>
        <family val="1"/>
      </rPr>
      <t xml:space="preserve"> (2К, Московская обл.);</t>
    </r>
    <r>
      <rPr>
        <b/>
        <sz val="11"/>
        <rFont val="Times New Roman"/>
        <family val="1"/>
      </rPr>
      <t xml:space="preserve"> C -Питомцева Н.Л. </t>
    </r>
    <r>
      <rPr>
        <sz val="11"/>
        <rFont val="Times New Roman"/>
        <family val="1"/>
      </rPr>
      <t>(1К, Московская обл.);</t>
    </r>
    <r>
      <rPr>
        <b/>
        <sz val="11"/>
        <rFont val="Times New Roman"/>
        <family val="1"/>
      </rPr>
      <t xml:space="preserve"> М -Ашихмина Е.А. </t>
    </r>
    <r>
      <rPr>
        <sz val="11"/>
        <rFont val="Times New Roman"/>
        <family val="1"/>
      </rPr>
      <t>(1К, Московская обл.).</t>
    </r>
  </si>
  <si>
    <r>
      <rPr>
        <b/>
        <sz val="11"/>
        <rFont val="Times New Roman"/>
        <family val="1"/>
      </rPr>
      <t xml:space="preserve">Питомцева Н.Л. </t>
    </r>
    <r>
      <rPr>
        <sz val="11"/>
        <rFont val="Times New Roman"/>
        <family val="1"/>
      </rPr>
      <t>(1К, Московская обл.)</t>
    </r>
  </si>
  <si>
    <r>
      <t>Кошелева Е.В.</t>
    </r>
    <r>
      <rPr>
        <sz val="11"/>
        <rFont val="Times New Roman"/>
        <family val="1"/>
      </rPr>
      <t xml:space="preserve"> (2К, Москва)</t>
    </r>
  </si>
  <si>
    <r>
      <rPr>
        <b/>
        <sz val="11"/>
        <rFont val="Times New Roman"/>
        <family val="1"/>
      </rPr>
      <t>Питомцева Н.Л.</t>
    </r>
    <r>
      <rPr>
        <sz val="11"/>
        <rFont val="Times New Roman"/>
        <family val="1"/>
      </rPr>
      <t xml:space="preserve"> (1К, Московская обл.)</t>
    </r>
  </si>
  <si>
    <r>
      <t xml:space="preserve">Кошелева Е.В. </t>
    </r>
    <r>
      <rPr>
        <sz val="11"/>
        <rFont val="Times New Roman"/>
        <family val="1"/>
      </rPr>
      <t>(2К, Москва)</t>
    </r>
  </si>
  <si>
    <t>Зачет для юношей.</t>
  </si>
  <si>
    <t>Общий зачет.</t>
  </si>
  <si>
    <r>
      <rPr>
        <b/>
        <sz val="11"/>
        <rFont val="Times New Roman"/>
        <family val="1"/>
      </rPr>
      <t>Судьи: Е - Прудникова Т.В.</t>
    </r>
    <r>
      <rPr>
        <sz val="11"/>
        <rFont val="Times New Roman"/>
        <family val="1"/>
      </rPr>
      <t xml:space="preserve"> (2К, Московская обл.);</t>
    </r>
    <r>
      <rPr>
        <b/>
        <sz val="11"/>
        <rFont val="Times New Roman"/>
        <family val="1"/>
      </rPr>
      <t xml:space="preserve"> C -Питомцева Н.Л.</t>
    </r>
    <r>
      <rPr>
        <sz val="11"/>
        <rFont val="Times New Roman"/>
        <family val="1"/>
      </rPr>
      <t xml:space="preserve"> (1К, Московская обл.);</t>
    </r>
    <r>
      <rPr>
        <b/>
        <sz val="11"/>
        <rFont val="Times New Roman"/>
        <family val="1"/>
      </rPr>
      <t xml:space="preserve"> М -Ашихмина Е.А. </t>
    </r>
    <r>
      <rPr>
        <sz val="11"/>
        <rFont val="Times New Roman"/>
        <family val="1"/>
      </rPr>
      <t>(1К, Московская обл.).</t>
    </r>
  </si>
  <si>
    <r>
      <rPr>
        <b/>
        <sz val="11"/>
        <rFont val="Times New Roman"/>
        <family val="1"/>
      </rPr>
      <t>Судьи: Е - Прудникова Т.В.</t>
    </r>
    <r>
      <rPr>
        <sz val="11"/>
        <rFont val="Times New Roman"/>
        <family val="1"/>
      </rPr>
      <t xml:space="preserve"> (2К, Московская обл.);</t>
    </r>
    <r>
      <rPr>
        <b/>
        <sz val="11"/>
        <rFont val="Times New Roman"/>
        <family val="1"/>
      </rPr>
      <t xml:space="preserve"> C -Питомцева Н.Л. </t>
    </r>
    <r>
      <rPr>
        <sz val="11"/>
        <rFont val="Times New Roman"/>
        <family val="1"/>
      </rPr>
      <t>(1К, Московская обл.);</t>
    </r>
    <r>
      <rPr>
        <b/>
        <sz val="11"/>
        <rFont val="Times New Roman"/>
        <family val="1"/>
      </rPr>
      <t xml:space="preserve"> М -Ашихмина Е.А</t>
    </r>
    <r>
      <rPr>
        <sz val="11"/>
        <rFont val="Times New Roman"/>
        <family val="1"/>
      </rPr>
      <t>. (1К, Московская обл.).</t>
    </r>
  </si>
  <si>
    <r>
      <rPr>
        <b/>
        <sz val="11"/>
        <rFont val="Times New Roman"/>
        <family val="1"/>
      </rPr>
      <t>Судьи: Ашихмина Е.А.</t>
    </r>
    <r>
      <rPr>
        <sz val="11"/>
        <rFont val="Times New Roman"/>
        <family val="1"/>
      </rPr>
      <t xml:space="preserve"> (1К, Московская обл.); </t>
    </r>
    <r>
      <rPr>
        <b/>
        <sz val="11"/>
        <rFont val="Times New Roman"/>
        <family val="1"/>
      </rPr>
      <t xml:space="preserve">C - Прудникова Т.В. </t>
    </r>
    <r>
      <rPr>
        <sz val="11"/>
        <rFont val="Times New Roman"/>
        <family val="1"/>
      </rPr>
      <t>(2К, Московская обл.);</t>
    </r>
    <r>
      <rPr>
        <b/>
        <sz val="11"/>
        <rFont val="Times New Roman"/>
        <family val="1"/>
      </rPr>
      <t xml:space="preserve"> М - Питомцева Н.Л.</t>
    </r>
    <r>
      <rPr>
        <sz val="11"/>
        <rFont val="Times New Roman"/>
        <family val="1"/>
      </rPr>
      <t xml:space="preserve"> (1К, Московская обл.).</t>
    </r>
  </si>
  <si>
    <t>РДМОО "Флёна", г.Москва</t>
  </si>
  <si>
    <t>Зачёт для спортсменов-любителей.</t>
  </si>
  <si>
    <t>Зачёт для детей.</t>
  </si>
  <si>
    <r>
      <t xml:space="preserve">Судьи: С - Прудникова Т.В. </t>
    </r>
    <r>
      <rPr>
        <sz val="11"/>
        <rFont val="Times New Roman"/>
        <family val="1"/>
      </rPr>
      <t xml:space="preserve">(2К, Московская обл.), </t>
    </r>
    <r>
      <rPr>
        <b/>
        <sz val="11"/>
        <rFont val="Times New Roman"/>
        <family val="1"/>
      </rPr>
      <t xml:space="preserve">Ашихмина Е.А. </t>
    </r>
    <r>
      <rPr>
        <sz val="11"/>
        <rFont val="Times New Roman"/>
        <family val="1"/>
      </rPr>
      <t xml:space="preserve">(1К, Московская обл.), </t>
    </r>
    <r>
      <rPr>
        <b/>
        <sz val="11"/>
        <rFont val="Times New Roman"/>
        <family val="1"/>
      </rPr>
      <t xml:space="preserve">Питомцева Н.Л., </t>
    </r>
    <r>
      <rPr>
        <sz val="11"/>
        <rFont val="Times New Roman"/>
        <family val="1"/>
      </rPr>
      <t>(1К, Московская обл.).</t>
    </r>
  </si>
  <si>
    <r>
      <t>Судьи: Е - Ашихмина Е.А.</t>
    </r>
    <r>
      <rPr>
        <sz val="11"/>
        <rFont val="Times New Roman"/>
        <family val="1"/>
      </rPr>
      <t xml:space="preserve"> (1К, Московская обл.);</t>
    </r>
    <r>
      <rPr>
        <b/>
        <sz val="11"/>
        <rFont val="Times New Roman"/>
        <family val="1"/>
      </rPr>
      <t xml:space="preserve"> C - Прудникова Т.В.</t>
    </r>
    <r>
      <rPr>
        <sz val="11"/>
        <rFont val="Times New Roman"/>
        <family val="1"/>
      </rPr>
      <t xml:space="preserve"> (2К, Московская обл.);</t>
    </r>
    <r>
      <rPr>
        <b/>
        <sz val="11"/>
        <rFont val="Times New Roman"/>
        <family val="1"/>
      </rPr>
      <t xml:space="preserve"> М - Питомцева Н.Л.</t>
    </r>
    <r>
      <rPr>
        <sz val="11"/>
        <rFont val="Times New Roman"/>
        <family val="1"/>
      </rPr>
      <t xml:space="preserve"> (1К, Московская обл.).</t>
    </r>
  </si>
  <si>
    <r>
      <t xml:space="preserve">БЛЕСК-01, </t>
    </r>
    <r>
      <rPr>
        <sz val="10"/>
        <color indexed="8"/>
        <rFont val="Times New Roman"/>
        <family val="1"/>
      </rPr>
      <t>мер., сер., орл.рыс., Костёр I, Шаховской к/з №4, Тул.обл.</t>
    </r>
  </si>
  <si>
    <t>ВК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</si>
</sst>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SFr.&quot;;\-#,##0\ &quot;SFr.&quot;"/>
    <numFmt numFmtId="197" formatCode="#,##0\ &quot;SFr.&quot;;[Red]\-#,##0\ &quot;SFr.&quot;"/>
    <numFmt numFmtId="198" formatCode="#,##0.00\ &quot;SFr.&quot;;\-#,##0.00\ &quot;SFr.&quot;"/>
    <numFmt numFmtId="199" formatCode="#,##0.00\ &quot;SFr.&quot;;[Red]\-#,##0.00\ &quot;SFr.&quot;"/>
    <numFmt numFmtId="200" formatCode="_-* #,##0\ &quot;SFr.&quot;_-;\-* #,##0\ &quot;SFr.&quot;_-;_-* &quot;-&quot;\ &quot;SFr.&quot;_-;_-@_-"/>
    <numFmt numFmtId="201" formatCode="_-* #,##0\ _S_F_r_._-;\-* #,##0\ _S_F_r_._-;_-* &quot;-&quot;\ _S_F_r_._-;_-@_-"/>
    <numFmt numFmtId="202" formatCode="_-* #,##0.00\ &quot;SFr.&quot;_-;\-* #,##0.00\ &quot;SFr.&quot;_-;_-* &quot;-&quot;??\ &quot;SFr.&quot;_-;_-@_-"/>
    <numFmt numFmtId="203" formatCode="_-* #,##0.00\ _S_F_r_._-;\-* #,##0.00\ _S_F_r_._-;_-* &quot;-&quot;??\ _S_F_r_._-;_-@_-"/>
    <numFmt numFmtId="204" formatCode="0.0%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%"/>
    <numFmt numFmtId="211" formatCode="0.000"/>
    <numFmt numFmtId="212" formatCode="#,##0.00_₽"/>
    <numFmt numFmtId="213" formatCode="[$-FC19]d\ mmmm\ yyyy\ &quot;г.&quot;"/>
  </numFmts>
  <fonts count="7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i/>
      <sz val="24"/>
      <name val="Monotype Corsiva"/>
      <family val="4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 Cyr"/>
      <family val="2"/>
    </font>
    <font>
      <sz val="9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Verdana"/>
      <family val="2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color indexed="8"/>
      <name val="Verdana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205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05" fontId="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05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0" fontId="0" fillId="0" borderId="0" xfId="55">
      <alignment/>
      <protection/>
    </xf>
    <xf numFmtId="0" fontId="0" fillId="0" borderId="0" xfId="55" applyAlignment="1">
      <alignment wrapText="1"/>
      <protection/>
    </xf>
    <xf numFmtId="0" fontId="7" fillId="0" borderId="0" xfId="55" applyFont="1" applyBorder="1" applyAlignment="1">
      <alignment horizontal="left"/>
      <protection/>
    </xf>
    <xf numFmtId="0" fontId="0" fillId="0" borderId="0" xfId="55" applyBorder="1">
      <alignment/>
      <protection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64" applyFont="1" applyFill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64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6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horizontal="left" vertical="center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17" fillId="0" borderId="10" xfId="0" applyNumberFormat="1" applyFont="1" applyBorder="1" applyAlignment="1">
      <alignment horizontal="center" vertical="center"/>
    </xf>
    <xf numFmtId="0" fontId="8" fillId="0" borderId="0" xfId="55" applyFont="1">
      <alignment/>
      <protection/>
    </xf>
    <xf numFmtId="0" fontId="12" fillId="0" borderId="11" xfId="55" applyFont="1" applyBorder="1" applyAlignment="1">
      <alignment horizontal="center" vertical="center" textRotation="90"/>
      <protection/>
    </xf>
    <xf numFmtId="0" fontId="12" fillId="0" borderId="11" xfId="55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10" xfId="55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05" fontId="1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center" wrapText="1"/>
    </xf>
    <xf numFmtId="49" fontId="17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2" fillId="0" borderId="10" xfId="55" applyFont="1" applyBorder="1" applyAlignment="1">
      <alignment horizontal="center" vertical="center" textRotation="90" wrapText="1"/>
      <protection/>
    </xf>
    <xf numFmtId="0" fontId="8" fillId="0" borderId="0" xfId="55" applyFont="1" applyBorder="1">
      <alignment/>
      <protection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9" fillId="0" borderId="0" xfId="6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55" applyBorder="1" applyAlignment="1">
      <alignment wrapText="1"/>
      <protection/>
    </xf>
    <xf numFmtId="0" fontId="8" fillId="0" borderId="10" xfId="55" applyNumberFormat="1" applyFont="1" applyBorder="1" applyAlignment="1">
      <alignment horizontal="center" vertical="center"/>
      <protection/>
    </xf>
    <xf numFmtId="205" fontId="8" fillId="0" borderId="10" xfId="0" applyNumberFormat="1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textRotation="90"/>
      <protection/>
    </xf>
    <xf numFmtId="0" fontId="9" fillId="0" borderId="10" xfId="55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55" applyBorder="1" applyAlignment="1">
      <alignment vertical="center"/>
      <protection/>
    </xf>
    <xf numFmtId="0" fontId="24" fillId="0" borderId="0" xfId="63" applyFont="1" applyFill="1" applyAlignment="1" applyProtection="1">
      <alignment horizontal="center" vertical="center"/>
      <protection locked="0"/>
    </xf>
    <xf numFmtId="0" fontId="0" fillId="0" borderId="0" xfId="63" applyFill="1" applyAlignment="1" applyProtection="1">
      <alignment vertical="center"/>
      <protection locked="0"/>
    </xf>
    <xf numFmtId="0" fontId="2" fillId="0" borderId="0" xfId="63" applyFont="1" applyFill="1" applyAlignment="1" applyProtection="1">
      <alignment vertical="center"/>
      <protection locked="0"/>
    </xf>
    <xf numFmtId="0" fontId="13" fillId="0" borderId="0" xfId="63" applyFont="1" applyFill="1" applyAlignment="1" applyProtection="1">
      <alignment/>
      <protection locked="0"/>
    </xf>
    <xf numFmtId="0" fontId="13" fillId="0" borderId="0" xfId="63" applyFont="1" applyFill="1" applyAlignment="1" applyProtection="1">
      <alignment wrapText="1"/>
      <protection locked="0"/>
    </xf>
    <xf numFmtId="0" fontId="13" fillId="0" borderId="0" xfId="63" applyFont="1" applyFill="1" applyAlignment="1" applyProtection="1">
      <alignment shrinkToFit="1"/>
      <protection locked="0"/>
    </xf>
    <xf numFmtId="0" fontId="14" fillId="0" borderId="0" xfId="63" applyFont="1" applyFill="1" applyAlignment="1" applyProtection="1">
      <alignment/>
      <protection locked="0"/>
    </xf>
    <xf numFmtId="0" fontId="13" fillId="0" borderId="10" xfId="63" applyFont="1" applyFill="1" applyBorder="1" applyAlignment="1" applyProtection="1">
      <alignment horizontal="center" vertical="center" wrapText="1"/>
      <protection locked="0"/>
    </xf>
    <xf numFmtId="0" fontId="8" fillId="0" borderId="10" xfId="63" applyFont="1" applyFill="1" applyBorder="1" applyAlignment="1" applyProtection="1">
      <alignment horizontal="center" vertical="center"/>
      <protection locked="0"/>
    </xf>
    <xf numFmtId="0" fontId="9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vertical="center" wrapText="1"/>
      <protection/>
    </xf>
    <xf numFmtId="49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4" applyFont="1" applyFill="1" applyBorder="1" applyAlignment="1" applyProtection="1">
      <alignment horizontal="center" vertical="center" wrapText="1"/>
      <protection locked="0"/>
    </xf>
    <xf numFmtId="0" fontId="8" fillId="0" borderId="10" xfId="54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 applyProtection="1">
      <alignment horizontal="center" vertical="center"/>
      <protection locked="0"/>
    </xf>
    <xf numFmtId="0" fontId="0" fillId="0" borderId="0" xfId="63" applyFill="1" applyProtection="1">
      <alignment/>
      <protection locked="0"/>
    </xf>
    <xf numFmtId="0" fontId="9" fillId="0" borderId="10" xfId="54" applyFont="1" applyFill="1" applyBorder="1" applyAlignment="1">
      <alignment horizontal="left" vertical="center"/>
      <protection/>
    </xf>
    <xf numFmtId="0" fontId="25" fillId="0" borderId="0" xfId="63" applyFont="1" applyFill="1" applyProtection="1">
      <alignment/>
      <protection locked="0"/>
    </xf>
    <xf numFmtId="0" fontId="20" fillId="0" borderId="10" xfId="54" applyFont="1" applyFill="1" applyBorder="1" applyAlignment="1">
      <alignment horizontal="left" vertical="center"/>
      <protection/>
    </xf>
    <xf numFmtId="0" fontId="8" fillId="32" borderId="1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vertical="center" wrapText="1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 applyProtection="1">
      <alignment horizontal="left" vertical="center" wrapText="1"/>
      <protection locked="0"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 applyProtection="1">
      <alignment horizontal="center" vertical="center"/>
      <protection locked="0"/>
    </xf>
    <xf numFmtId="0" fontId="8" fillId="0" borderId="10" xfId="54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Fill="1" applyAlignment="1" applyProtection="1">
      <alignment vertical="center"/>
      <protection locked="0"/>
    </xf>
    <xf numFmtId="0" fontId="9" fillId="0" borderId="10" xfId="62" applyFont="1" applyFill="1" applyBorder="1" applyAlignment="1" applyProtection="1">
      <alignment horizontal="left" vertical="center" wrapText="1"/>
      <protection locked="0"/>
    </xf>
    <xf numFmtId="0" fontId="8" fillId="0" borderId="10" xfId="62" applyFont="1" applyFill="1" applyBorder="1" applyAlignment="1" applyProtection="1">
      <alignment horizontal="center" vertical="center" wrapText="1"/>
      <protection locked="0"/>
    </xf>
    <xf numFmtId="0" fontId="26" fillId="0" borderId="0" xfId="63" applyFont="1" applyFill="1" applyProtection="1">
      <alignment/>
      <protection locked="0"/>
    </xf>
    <xf numFmtId="0" fontId="17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49" fontId="17" fillId="0" borderId="10" xfId="56" applyNumberFormat="1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/>
      <protection/>
    </xf>
    <xf numFmtId="49" fontId="17" fillId="0" borderId="10" xfId="58" applyNumberFormat="1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26" fillId="0" borderId="0" xfId="63" applyFont="1" applyFill="1" applyAlignment="1" applyProtection="1">
      <alignment vertical="center"/>
      <protection locked="0"/>
    </xf>
    <xf numFmtId="0" fontId="9" fillId="0" borderId="10" xfId="62" applyFont="1" applyFill="1" applyBorder="1" applyAlignment="1" applyProtection="1">
      <alignment vertical="center" wrapText="1"/>
      <protection locked="0"/>
    </xf>
    <xf numFmtId="0" fontId="28" fillId="0" borderId="0" xfId="63" applyFont="1" applyFill="1" applyProtection="1">
      <alignment/>
      <protection locked="0"/>
    </xf>
    <xf numFmtId="0" fontId="9" fillId="0" borderId="10" xfId="60" applyFont="1" applyFill="1" applyBorder="1" applyAlignment="1" applyProtection="1">
      <alignment vertical="center" wrapText="1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49" fontId="17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6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9" fontId="3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63" applyFont="1" applyFill="1" applyBorder="1" applyAlignment="1" applyProtection="1">
      <alignment horizontal="center" vertical="center"/>
      <protection locked="0"/>
    </xf>
    <xf numFmtId="49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6" applyNumberFormat="1" applyFont="1" applyFill="1" applyBorder="1" applyAlignment="1">
      <alignment horizontal="left" vertical="center" wrapText="1"/>
      <protection/>
    </xf>
    <xf numFmtId="49" fontId="17" fillId="0" borderId="10" xfId="65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 applyProtection="1">
      <alignment horizontal="left" vertical="center" wrapText="1"/>
      <protection locked="0"/>
    </xf>
    <xf numFmtId="0" fontId="8" fillId="0" borderId="10" xfId="63" applyFont="1" applyFill="1" applyBorder="1" applyAlignment="1" applyProtection="1">
      <alignment horizontal="center" vertical="center" wrapText="1"/>
      <protection locked="0"/>
    </xf>
    <xf numFmtId="0" fontId="9" fillId="0" borderId="10" xfId="63" applyFont="1" applyFill="1" applyBorder="1" applyAlignment="1" applyProtection="1">
      <alignment horizontal="center" vertical="center" textRotation="90" wrapText="1"/>
      <protection locked="0"/>
    </xf>
    <xf numFmtId="49" fontId="17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60" applyFont="1" applyFill="1" applyAlignment="1" applyProtection="1">
      <alignment vertical="center"/>
      <protection locked="0"/>
    </xf>
    <xf numFmtId="0" fontId="31" fillId="0" borderId="0" xfId="60" applyFont="1" applyFill="1" applyAlignment="1" applyProtection="1">
      <alignment horizontal="center" vertical="center"/>
      <protection locked="0"/>
    </xf>
    <xf numFmtId="0" fontId="13" fillId="0" borderId="0" xfId="60" applyFont="1" applyFill="1" applyAlignment="1" applyProtection="1">
      <alignment vertical="center"/>
      <protection locked="0"/>
    </xf>
    <xf numFmtId="0" fontId="31" fillId="0" borderId="0" xfId="60" applyFont="1" applyFill="1" applyAlignment="1" applyProtection="1">
      <alignment vertical="center"/>
      <protection locked="0"/>
    </xf>
    <xf numFmtId="0" fontId="28" fillId="0" borderId="0" xfId="63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center" vertical="center" wrapText="1"/>
      <protection locked="0"/>
    </xf>
    <xf numFmtId="2" fontId="0" fillId="0" borderId="0" xfId="60" applyNumberFormat="1" applyFont="1" applyFill="1" applyAlignment="1" applyProtection="1">
      <alignment horizontal="center" vertical="center"/>
      <protection locked="0"/>
    </xf>
    <xf numFmtId="0" fontId="0" fillId="0" borderId="0" xfId="63" applyFont="1" applyFill="1" applyAlignment="1" applyProtection="1">
      <alignment horizontal="center" vertical="center"/>
      <protection locked="0"/>
    </xf>
    <xf numFmtId="0" fontId="0" fillId="0" borderId="0" xfId="63" applyFill="1" applyAlignment="1" applyProtection="1">
      <alignment horizontal="center" vertical="center" wrapText="1"/>
      <protection locked="0"/>
    </xf>
    <xf numFmtId="0" fontId="0" fillId="0" borderId="0" xfId="63" applyFill="1" applyAlignment="1" applyProtection="1">
      <alignment horizontal="center" vertical="center"/>
      <protection locked="0"/>
    </xf>
    <xf numFmtId="49" fontId="17" fillId="0" borderId="10" xfId="54" applyNumberFormat="1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5" fontId="1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55" applyFont="1" applyAlignment="1">
      <alignment/>
      <protection/>
    </xf>
    <xf numFmtId="0" fontId="13" fillId="0" borderId="0" xfId="55" applyFont="1" applyAlignment="1">
      <alignment wrapText="1"/>
      <protection/>
    </xf>
    <xf numFmtId="0" fontId="13" fillId="0" borderId="0" xfId="55" applyFont="1" applyBorder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55" applyFont="1" applyAlignment="1">
      <alignment/>
      <protection/>
    </xf>
    <xf numFmtId="0" fontId="7" fillId="0" borderId="0" xfId="55" applyFont="1" applyAlignment="1">
      <alignment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17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left" vertical="center" wrapText="1"/>
      <protection/>
    </xf>
    <xf numFmtId="0" fontId="18" fillId="0" borderId="10" xfId="63" applyFont="1" applyFill="1" applyBorder="1" applyAlignment="1" applyProtection="1">
      <alignment horizontal="center" vertical="center"/>
      <protection locked="0"/>
    </xf>
    <xf numFmtId="0" fontId="12" fillId="0" borderId="0" xfId="55" applyNumberFormat="1" applyFont="1" applyAlignment="1">
      <alignment horizontal="left"/>
      <protection/>
    </xf>
    <xf numFmtId="0" fontId="12" fillId="0" borderId="0" xfId="0" applyFont="1" applyAlignment="1">
      <alignment wrapText="1"/>
    </xf>
    <xf numFmtId="0" fontId="7" fillId="0" borderId="0" xfId="0" applyFont="1" applyAlignment="1">
      <alignment/>
    </xf>
    <xf numFmtId="49" fontId="17" fillId="32" borderId="10" xfId="56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  <protection/>
    </xf>
    <xf numFmtId="0" fontId="18" fillId="0" borderId="10" xfId="63" applyFont="1" applyFill="1" applyBorder="1" applyAlignment="1" applyProtection="1">
      <alignment horizontal="center" vertical="center"/>
      <protection locked="0"/>
    </xf>
    <xf numFmtId="211" fontId="9" fillId="0" borderId="10" xfId="0" applyNumberFormat="1" applyFont="1" applyBorder="1" applyAlignment="1">
      <alignment horizontal="center" vertical="center"/>
    </xf>
    <xf numFmtId="211" fontId="9" fillId="0" borderId="10" xfId="55" applyNumberFormat="1" applyFont="1" applyBorder="1" applyAlignment="1">
      <alignment horizontal="center" vertical="center" wrapText="1"/>
      <protection/>
    </xf>
    <xf numFmtId="211" fontId="8" fillId="0" borderId="10" xfId="55" applyNumberFormat="1" applyFont="1" applyBorder="1" applyAlignment="1">
      <alignment horizontal="center" vertical="center" wrapText="1"/>
      <protection/>
    </xf>
    <xf numFmtId="211" fontId="8" fillId="0" borderId="10" xfId="55" applyNumberFormat="1" applyFont="1" applyBorder="1" applyAlignment="1">
      <alignment horizontal="center" vertical="center"/>
      <protection/>
    </xf>
    <xf numFmtId="211" fontId="9" fillId="0" borderId="10" xfId="55" applyNumberFormat="1" applyFont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left" vertical="center" wrapText="1"/>
    </xf>
    <xf numFmtId="49" fontId="8" fillId="0" borderId="0" xfId="64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4" applyFont="1" applyFill="1" applyBorder="1" applyAlignment="1" applyProtection="1">
      <alignment horizontal="left" vertical="center" wrapText="1"/>
      <protection locked="0"/>
    </xf>
    <xf numFmtId="0" fontId="9" fillId="34" borderId="10" xfId="55" applyFont="1" applyFill="1" applyBorder="1" applyAlignment="1">
      <alignment vertical="center" wrapText="1"/>
      <protection/>
    </xf>
    <xf numFmtId="0" fontId="8" fillId="35" borderId="12" xfId="0" applyFont="1" applyFill="1" applyBorder="1" applyAlignment="1">
      <alignment horizontal="left" vertical="center" wrapText="1"/>
    </xf>
    <xf numFmtId="49" fontId="8" fillId="36" borderId="10" xfId="0" applyNumberFormat="1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left" vertical="center" wrapText="1"/>
    </xf>
    <xf numFmtId="0" fontId="20" fillId="0" borderId="10" xfId="54" applyFont="1" applyFill="1" applyBorder="1" applyAlignment="1">
      <alignment horizontal="left" vertical="center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9" fillId="0" borderId="0" xfId="63" applyFont="1" applyFill="1" applyAlignment="1" applyProtection="1">
      <alignment horizontal="center" vertical="center"/>
      <protection locked="0"/>
    </xf>
    <xf numFmtId="0" fontId="25" fillId="0" borderId="10" xfId="63" applyFont="1" applyFill="1" applyBorder="1" applyAlignment="1" applyProtection="1">
      <alignment vertical="center"/>
      <protection locked="0"/>
    </xf>
    <xf numFmtId="0" fontId="8" fillId="37" borderId="10" xfId="6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>
      <alignment horizontal="left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9" fillId="0" borderId="12" xfId="54" applyFont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left" vertical="center"/>
      <protection/>
    </xf>
    <xf numFmtId="0" fontId="20" fillId="0" borderId="14" xfId="54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15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 horizontal="left" vertical="center" wrapText="1"/>
    </xf>
    <xf numFmtId="0" fontId="9" fillId="0" borderId="12" xfId="6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55" applyBorder="1">
      <alignment/>
      <protection/>
    </xf>
    <xf numFmtId="0" fontId="12" fillId="0" borderId="10" xfId="55" applyFont="1" applyBorder="1" applyAlignment="1">
      <alignment horizontal="center" vertical="center" textRotation="90"/>
      <protection/>
    </xf>
    <xf numFmtId="0" fontId="12" fillId="0" borderId="10" xfId="55" applyFont="1" applyBorder="1" applyAlignment="1">
      <alignment horizontal="center" vertical="center"/>
      <protection/>
    </xf>
    <xf numFmtId="211" fontId="8" fillId="0" borderId="10" xfId="55" applyNumberFormat="1" applyFont="1" applyFill="1" applyBorder="1" applyAlignment="1">
      <alignment horizontal="center" vertical="center" wrapText="1"/>
      <protection/>
    </xf>
    <xf numFmtId="211" fontId="9" fillId="0" borderId="10" xfId="55" applyNumberFormat="1" applyFont="1" applyFill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center" vertical="center" textRotation="90"/>
      <protection/>
    </xf>
    <xf numFmtId="0" fontId="12" fillId="0" borderId="14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49" fontId="17" fillId="0" borderId="0" xfId="54" applyNumberFormat="1" applyFont="1" applyBorder="1" applyAlignment="1">
      <alignment horizontal="center" vertical="center"/>
      <protection/>
    </xf>
    <xf numFmtId="0" fontId="9" fillId="0" borderId="0" xfId="54" applyFont="1" applyFill="1" applyBorder="1" applyAlignment="1">
      <alignment vertical="center" wrapText="1"/>
      <protection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55" applyNumberFormat="1" applyFont="1" applyBorder="1" applyAlignment="1">
      <alignment horizontal="center" vertical="center"/>
      <protection/>
    </xf>
    <xf numFmtId="211" fontId="8" fillId="0" borderId="0" xfId="55" applyNumberFormat="1" applyFont="1" applyBorder="1" applyAlignment="1">
      <alignment horizontal="center" vertical="center"/>
      <protection/>
    </xf>
    <xf numFmtId="211" fontId="9" fillId="0" borderId="0" xfId="55" applyNumberFormat="1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8" fillId="0" borderId="0" xfId="55" applyFont="1" applyBorder="1" applyAlignment="1">
      <alignment vertical="top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8" fillId="0" borderId="0" xfId="55" applyFont="1" applyAlignment="1">
      <alignment vertical="top"/>
      <protection/>
    </xf>
    <xf numFmtId="0" fontId="9" fillId="0" borderId="10" xfId="55" applyFont="1" applyBorder="1" applyAlignment="1">
      <alignment horizontal="center" vertical="top"/>
      <protection/>
    </xf>
    <xf numFmtId="0" fontId="0" fillId="0" borderId="0" xfId="55" applyBorder="1" applyAlignment="1">
      <alignment vertical="top"/>
      <protection/>
    </xf>
    <xf numFmtId="0" fontId="0" fillId="0" borderId="0" xfId="55" applyAlignment="1">
      <alignment vertical="top"/>
      <protection/>
    </xf>
    <xf numFmtId="0" fontId="8" fillId="0" borderId="0" xfId="55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55" applyFont="1" applyBorder="1" applyAlignment="1">
      <alignment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55" applyAlignment="1">
      <alignment/>
      <protection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2" fontId="2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2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05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49" fontId="18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 locked="0"/>
    </xf>
    <xf numFmtId="0" fontId="13" fillId="0" borderId="15" xfId="63" applyFont="1" applyFill="1" applyBorder="1" applyAlignment="1" applyProtection="1">
      <alignment horizontal="center" vertical="center" wrapText="1"/>
      <protection locked="0"/>
    </xf>
    <xf numFmtId="0" fontId="13" fillId="0" borderId="16" xfId="63" applyFont="1" applyFill="1" applyBorder="1" applyAlignment="1" applyProtection="1">
      <alignment horizontal="center" vertical="center" wrapText="1"/>
      <protection locked="0"/>
    </xf>
    <xf numFmtId="0" fontId="13" fillId="0" borderId="17" xfId="63" applyFont="1" applyFill="1" applyBorder="1" applyAlignment="1" applyProtection="1">
      <alignment horizontal="center" vertical="center" wrapText="1"/>
      <protection locked="0"/>
    </xf>
    <xf numFmtId="0" fontId="23" fillId="0" borderId="0" xfId="63" applyFont="1" applyFill="1" applyAlignment="1" applyProtection="1">
      <alignment horizontal="center" vertical="center" wrapText="1"/>
      <protection locked="0"/>
    </xf>
    <xf numFmtId="0" fontId="10" fillId="0" borderId="0" xfId="63" applyFont="1" applyFill="1" applyAlignment="1" applyProtection="1">
      <alignment horizontal="center" vertical="center" wrapText="1"/>
      <protection locked="0"/>
    </xf>
    <xf numFmtId="0" fontId="11" fillId="0" borderId="0" xfId="63" applyFont="1" applyFill="1" applyAlignment="1" applyProtection="1">
      <alignment horizontal="center" vertical="center"/>
      <protection locked="0"/>
    </xf>
    <xf numFmtId="0" fontId="13" fillId="0" borderId="0" xfId="63" applyFont="1" applyFill="1" applyBorder="1" applyAlignment="1" applyProtection="1">
      <alignment horizontal="right"/>
      <protection locked="0"/>
    </xf>
    <xf numFmtId="0" fontId="13" fillId="0" borderId="14" xfId="63" applyFont="1" applyFill="1" applyBorder="1" applyAlignment="1" applyProtection="1">
      <alignment horizontal="center" vertical="center" wrapText="1"/>
      <protection locked="0"/>
    </xf>
    <xf numFmtId="0" fontId="13" fillId="0" borderId="12" xfId="63" applyFont="1" applyFill="1" applyBorder="1" applyAlignment="1" applyProtection="1">
      <alignment horizontal="center" vertical="center" wrapText="1"/>
      <protection locked="0"/>
    </xf>
    <xf numFmtId="0" fontId="13" fillId="0" borderId="10" xfId="63" applyFont="1" applyFill="1" applyBorder="1" applyAlignment="1" applyProtection="1">
      <alignment horizontal="center" vertical="center" textRotation="90" wrapText="1"/>
      <protection locked="0"/>
    </xf>
    <xf numFmtId="0" fontId="23" fillId="0" borderId="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35" fillId="0" borderId="0" xfId="55" applyFont="1" applyBorder="1" applyAlignment="1">
      <alignment horizontal="center" vertical="center"/>
      <protection/>
    </xf>
    <xf numFmtId="0" fontId="32" fillId="0" borderId="0" xfId="55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55" applyFont="1" applyBorder="1" applyAlignment="1">
      <alignment horizontal="right"/>
      <protection/>
    </xf>
    <xf numFmtId="0" fontId="13" fillId="0" borderId="10" xfId="55" applyFont="1" applyBorder="1" applyAlignment="1">
      <alignment horizontal="center" vertical="center" textRotation="90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20" xfId="54" applyFont="1" applyBorder="1" applyAlignment="1">
      <alignment horizontal="center" vertical="center" textRotation="90" wrapText="1"/>
      <protection/>
    </xf>
    <xf numFmtId="0" fontId="13" fillId="0" borderId="21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55" applyFont="1" applyBorder="1" applyAlignment="1">
      <alignment horizontal="center" vertical="center" wrapText="1"/>
      <protection/>
    </xf>
    <xf numFmtId="0" fontId="13" fillId="0" borderId="24" xfId="55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25" xfId="55" applyFont="1" applyBorder="1" applyAlignment="1">
      <alignment horizontal="center" vertical="center" wrapText="1"/>
      <protection/>
    </xf>
    <xf numFmtId="0" fontId="13" fillId="0" borderId="26" xfId="55" applyFont="1" applyBorder="1" applyAlignment="1">
      <alignment horizontal="center" vertical="center" wrapText="1"/>
      <protection/>
    </xf>
    <xf numFmtId="0" fontId="13" fillId="0" borderId="27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center" textRotation="90" wrapText="1"/>
      <protection/>
    </xf>
    <xf numFmtId="0" fontId="13" fillId="0" borderId="28" xfId="55" applyFont="1" applyBorder="1" applyAlignment="1">
      <alignment horizontal="center" vertical="center" textRotation="90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7" fillId="0" borderId="3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55" applyFont="1" applyBorder="1" applyAlignment="1">
      <alignment horizontal="center" vertical="center"/>
      <protection/>
    </xf>
    <xf numFmtId="0" fontId="36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31" xfId="55" applyFont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13" fillId="0" borderId="10" xfId="54" applyFont="1" applyBorder="1" applyAlignment="1">
      <alignment horizontal="center" vertical="center" textRotation="90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14" xfId="55" applyFont="1" applyBorder="1" applyAlignment="1">
      <alignment horizontal="center" vertical="center" textRotation="90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55" applyFont="1" applyBorder="1" applyAlignment="1">
      <alignment horizontal="center" vertical="center" textRotation="90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8" xfId="55" applyFont="1" applyBorder="1" applyAlignment="1">
      <alignment horizontal="center" vertical="center" textRotation="90" wrapText="1"/>
      <protection/>
    </xf>
    <xf numFmtId="0" fontId="13" fillId="0" borderId="19" xfId="55" applyFont="1" applyBorder="1" applyAlignment="1">
      <alignment horizontal="center" vertical="center" textRotation="90" wrapText="1"/>
      <protection/>
    </xf>
    <xf numFmtId="0" fontId="13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4" xfId="63" applyFont="1" applyFill="1" applyBorder="1" applyAlignment="1" applyProtection="1">
      <alignment horizontal="center" vertical="center" textRotation="90" wrapText="1"/>
      <protection locked="0"/>
    </xf>
    <xf numFmtId="0" fontId="13" fillId="0" borderId="22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15" xfId="55" applyFont="1" applyBorder="1" applyAlignment="1">
      <alignment horizontal="center" vertical="center"/>
      <protection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7" fillId="0" borderId="22" xfId="0" applyFont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конкур f 2" xfId="58"/>
    <cellStyle name="Обычный_конкур К 2" xfId="59"/>
    <cellStyle name="Обычный_конкур К 3" xfId="60"/>
    <cellStyle name="Обычный_конкур1" xfId="61"/>
    <cellStyle name="Обычный_конкур1 2" xfId="62"/>
    <cellStyle name="Обычный_Лист Microsoft Excel 2" xfId="63"/>
    <cellStyle name="Обычный_Лист1 2" xfId="64"/>
    <cellStyle name="Обычный_Лист1_цска 23 февраля 2011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25">
      <selection activeCell="J35" sqref="J35"/>
    </sheetView>
  </sheetViews>
  <sheetFormatPr defaultColWidth="9.140625" defaultRowHeight="12.75"/>
  <cols>
    <col min="1" max="1" width="4.7109375" style="174" customWidth="1"/>
    <col min="2" max="2" width="20.7109375" style="103" customWidth="1"/>
    <col min="3" max="4" width="6.7109375" style="103" customWidth="1"/>
    <col min="5" max="5" width="8.7109375" style="103" customWidth="1"/>
    <col min="6" max="6" width="32.7109375" style="103" customWidth="1"/>
    <col min="7" max="7" width="8.7109375" style="103" customWidth="1"/>
    <col min="8" max="8" width="17.7109375" style="171" customWidth="1"/>
    <col min="9" max="9" width="20.7109375" style="175" customWidth="1"/>
    <col min="10" max="10" width="6.7109375" style="176" customWidth="1"/>
    <col min="11" max="15" width="6.7109375" style="103" customWidth="1"/>
    <col min="16" max="16384" width="9.140625" style="103" customWidth="1"/>
  </cols>
  <sheetData>
    <row r="1" spans="1:23" ht="24.75" customHeight="1">
      <c r="A1" s="310" t="s">
        <v>247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102"/>
      <c r="Q1" s="102"/>
      <c r="R1" s="102"/>
      <c r="S1" s="102"/>
      <c r="T1" s="102"/>
      <c r="U1" s="102"/>
      <c r="V1" s="102"/>
      <c r="W1" s="102"/>
    </row>
    <row r="2" spans="1:15" s="104" customFormat="1" ht="24.75" customHeight="1">
      <c r="A2" s="311" t="s">
        <v>55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4.75" customHeight="1">
      <c r="A3" s="312" t="s">
        <v>47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108" customFormat="1" ht="24.75" customHeight="1">
      <c r="A4" s="105" t="s">
        <v>48</v>
      </c>
      <c r="B4" s="106"/>
      <c r="C4" s="106"/>
      <c r="D4" s="106"/>
      <c r="E4" s="106"/>
      <c r="F4" s="107"/>
      <c r="G4" s="107"/>
      <c r="H4" s="105"/>
      <c r="J4" s="313" t="s">
        <v>248</v>
      </c>
      <c r="K4" s="313"/>
      <c r="L4" s="313"/>
      <c r="M4" s="313"/>
      <c r="N4" s="313"/>
      <c r="O4" s="313"/>
    </row>
    <row r="5" spans="1:15" ht="30" customHeight="1">
      <c r="A5" s="314" t="s">
        <v>49</v>
      </c>
      <c r="B5" s="306" t="s">
        <v>50</v>
      </c>
      <c r="C5" s="316" t="s">
        <v>51</v>
      </c>
      <c r="D5" s="316" t="s">
        <v>34</v>
      </c>
      <c r="E5" s="306" t="s">
        <v>53</v>
      </c>
      <c r="F5" s="306" t="s">
        <v>52</v>
      </c>
      <c r="G5" s="306" t="s">
        <v>53</v>
      </c>
      <c r="H5" s="306" t="s">
        <v>11</v>
      </c>
      <c r="I5" s="306" t="s">
        <v>5</v>
      </c>
      <c r="J5" s="307" t="s">
        <v>54</v>
      </c>
      <c r="K5" s="308"/>
      <c r="L5" s="308"/>
      <c r="M5" s="308"/>
      <c r="N5" s="308"/>
      <c r="O5" s="309"/>
    </row>
    <row r="6" spans="1:15" ht="30" customHeight="1">
      <c r="A6" s="315"/>
      <c r="B6" s="306"/>
      <c r="C6" s="316"/>
      <c r="D6" s="316"/>
      <c r="E6" s="306"/>
      <c r="F6" s="306"/>
      <c r="G6" s="306"/>
      <c r="H6" s="306"/>
      <c r="I6" s="306"/>
      <c r="J6" s="109" t="s">
        <v>221</v>
      </c>
      <c r="K6" s="109" t="s">
        <v>62</v>
      </c>
      <c r="L6" s="109" t="s">
        <v>63</v>
      </c>
      <c r="M6" s="109" t="s">
        <v>64</v>
      </c>
      <c r="N6" s="109" t="s">
        <v>65</v>
      </c>
      <c r="O6" s="109" t="s">
        <v>66</v>
      </c>
    </row>
    <row r="7" spans="1:15" s="118" customFormat="1" ht="31.5" customHeight="1">
      <c r="A7" s="110">
        <v>1</v>
      </c>
      <c r="B7" s="111" t="s">
        <v>134</v>
      </c>
      <c r="C7" s="112">
        <v>1993</v>
      </c>
      <c r="D7" s="112" t="s">
        <v>71</v>
      </c>
      <c r="E7" s="35"/>
      <c r="F7" s="113" t="s">
        <v>136</v>
      </c>
      <c r="G7" s="136" t="s">
        <v>135</v>
      </c>
      <c r="H7" s="146" t="s">
        <v>155</v>
      </c>
      <c r="I7" s="116" t="s">
        <v>138</v>
      </c>
      <c r="J7" s="117" t="s">
        <v>78</v>
      </c>
      <c r="K7" s="117"/>
      <c r="L7" s="117"/>
      <c r="M7" s="117"/>
      <c r="N7" s="117"/>
      <c r="O7" s="117"/>
    </row>
    <row r="8" spans="1:15" s="120" customFormat="1" ht="31.5" customHeight="1">
      <c r="A8" s="110">
        <v>2</v>
      </c>
      <c r="B8" s="217" t="s">
        <v>79</v>
      </c>
      <c r="C8" s="112">
        <v>1977</v>
      </c>
      <c r="D8" s="112" t="s">
        <v>4</v>
      </c>
      <c r="E8" s="177" t="s">
        <v>118</v>
      </c>
      <c r="F8" s="113" t="s">
        <v>39</v>
      </c>
      <c r="G8" s="36" t="s">
        <v>38</v>
      </c>
      <c r="H8" s="67" t="s">
        <v>37</v>
      </c>
      <c r="I8" s="35" t="s">
        <v>22</v>
      </c>
      <c r="J8" s="117" t="s">
        <v>78</v>
      </c>
      <c r="K8" s="117"/>
      <c r="L8" s="117"/>
      <c r="M8" s="117"/>
      <c r="N8" s="117"/>
      <c r="O8" s="117"/>
    </row>
    <row r="9" spans="1:15" s="120" customFormat="1" ht="31.5" customHeight="1">
      <c r="A9" s="110">
        <v>3</v>
      </c>
      <c r="B9" s="223" t="s">
        <v>41</v>
      </c>
      <c r="C9" s="112">
        <v>1987</v>
      </c>
      <c r="D9" s="122">
        <v>1</v>
      </c>
      <c r="E9" s="112"/>
      <c r="F9" s="31" t="s">
        <v>83</v>
      </c>
      <c r="G9" s="36" t="s">
        <v>40</v>
      </c>
      <c r="H9" s="67" t="s">
        <v>12</v>
      </c>
      <c r="I9" s="35" t="s">
        <v>22</v>
      </c>
      <c r="J9" s="117"/>
      <c r="K9" s="117" t="s">
        <v>78</v>
      </c>
      <c r="L9" s="117"/>
      <c r="M9" s="117"/>
      <c r="N9" s="117"/>
      <c r="O9" s="117"/>
    </row>
    <row r="10" spans="1:15" s="129" customFormat="1" ht="31.5" customHeight="1">
      <c r="A10" s="110">
        <v>4</v>
      </c>
      <c r="B10" s="74" t="s">
        <v>42</v>
      </c>
      <c r="C10" s="128">
        <v>1985</v>
      </c>
      <c r="D10" s="124" t="s">
        <v>77</v>
      </c>
      <c r="E10" s="128"/>
      <c r="F10" s="31" t="s">
        <v>39</v>
      </c>
      <c r="G10" s="36" t="s">
        <v>38</v>
      </c>
      <c r="H10" s="67" t="s">
        <v>37</v>
      </c>
      <c r="I10" s="35" t="s">
        <v>22</v>
      </c>
      <c r="J10" s="117"/>
      <c r="K10" s="117" t="s">
        <v>78</v>
      </c>
      <c r="L10" s="117"/>
      <c r="M10" s="117"/>
      <c r="N10" s="117"/>
      <c r="O10" s="117"/>
    </row>
    <row r="11" spans="1:15" s="120" customFormat="1" ht="31.5" customHeight="1">
      <c r="A11" s="110">
        <v>5</v>
      </c>
      <c r="B11" s="119" t="s">
        <v>102</v>
      </c>
      <c r="C11" s="112">
        <v>1989</v>
      </c>
      <c r="D11" s="112" t="s">
        <v>71</v>
      </c>
      <c r="E11" s="35"/>
      <c r="F11" s="100" t="s">
        <v>85</v>
      </c>
      <c r="G11" s="195" t="s">
        <v>84</v>
      </c>
      <c r="H11" s="196" t="s">
        <v>12</v>
      </c>
      <c r="I11" s="37" t="s">
        <v>22</v>
      </c>
      <c r="J11" s="117"/>
      <c r="K11" s="117" t="s">
        <v>78</v>
      </c>
      <c r="L11" s="117"/>
      <c r="M11" s="117"/>
      <c r="N11" s="117"/>
      <c r="O11" s="117"/>
    </row>
    <row r="12" spans="1:15" s="132" customFormat="1" ht="31.5" customHeight="1">
      <c r="A12" s="110">
        <v>6</v>
      </c>
      <c r="B12" s="222" t="s">
        <v>79</v>
      </c>
      <c r="C12" s="112">
        <v>1977</v>
      </c>
      <c r="D12" s="112" t="s">
        <v>4</v>
      </c>
      <c r="E12" s="177" t="s">
        <v>118</v>
      </c>
      <c r="F12" s="193" t="s">
        <v>80</v>
      </c>
      <c r="G12" s="36" t="s">
        <v>116</v>
      </c>
      <c r="H12" s="40" t="s">
        <v>12</v>
      </c>
      <c r="I12" s="35" t="s">
        <v>22</v>
      </c>
      <c r="J12" s="117"/>
      <c r="K12" s="117" t="s">
        <v>78</v>
      </c>
      <c r="L12" s="117"/>
      <c r="M12" s="117"/>
      <c r="N12" s="117"/>
      <c r="O12" s="117"/>
    </row>
    <row r="13" spans="1:15" ht="31.5" customHeight="1">
      <c r="A13" s="110">
        <v>7</v>
      </c>
      <c r="B13" s="222" t="s">
        <v>79</v>
      </c>
      <c r="C13" s="112">
        <v>1977</v>
      </c>
      <c r="D13" s="112" t="s">
        <v>4</v>
      </c>
      <c r="E13" s="177" t="s">
        <v>118</v>
      </c>
      <c r="F13" s="98" t="s">
        <v>81</v>
      </c>
      <c r="G13" s="40" t="s">
        <v>82</v>
      </c>
      <c r="H13" s="40" t="s">
        <v>12</v>
      </c>
      <c r="I13" s="35" t="s">
        <v>22</v>
      </c>
      <c r="J13" s="117"/>
      <c r="K13" s="117" t="s">
        <v>78</v>
      </c>
      <c r="L13" s="117"/>
      <c r="M13" s="117"/>
      <c r="N13" s="117"/>
      <c r="O13" s="117"/>
    </row>
    <row r="14" spans="1:15" s="129" customFormat="1" ht="31.5" customHeight="1">
      <c r="A14" s="110">
        <v>8</v>
      </c>
      <c r="B14" s="143" t="s">
        <v>129</v>
      </c>
      <c r="C14" s="128">
        <v>1978</v>
      </c>
      <c r="D14" s="124" t="s">
        <v>117</v>
      </c>
      <c r="E14" s="114"/>
      <c r="F14" s="44" t="s">
        <v>126</v>
      </c>
      <c r="G14" s="45" t="s">
        <v>127</v>
      </c>
      <c r="H14" s="199" t="s">
        <v>128</v>
      </c>
      <c r="I14" s="35" t="s">
        <v>22</v>
      </c>
      <c r="J14" s="117"/>
      <c r="K14" s="117" t="s">
        <v>78</v>
      </c>
      <c r="L14" s="117"/>
      <c r="M14" s="117"/>
      <c r="N14" s="117"/>
      <c r="O14" s="117"/>
    </row>
    <row r="15" spans="1:15" s="129" customFormat="1" ht="31.5" customHeight="1">
      <c r="A15" s="110">
        <v>9</v>
      </c>
      <c r="B15" s="224" t="s">
        <v>41</v>
      </c>
      <c r="C15" s="112">
        <v>1987</v>
      </c>
      <c r="D15" s="122">
        <v>1</v>
      </c>
      <c r="E15" s="131"/>
      <c r="F15" s="197" t="s">
        <v>106</v>
      </c>
      <c r="G15" s="36" t="s">
        <v>104</v>
      </c>
      <c r="H15" s="67" t="s">
        <v>105</v>
      </c>
      <c r="I15" s="35" t="s">
        <v>22</v>
      </c>
      <c r="J15" s="117"/>
      <c r="K15" s="117" t="s">
        <v>78</v>
      </c>
      <c r="L15" s="117"/>
      <c r="M15" s="117"/>
      <c r="N15" s="117"/>
      <c r="O15" s="117"/>
    </row>
    <row r="16" spans="1:15" ht="31.5" customHeight="1">
      <c r="A16" s="110">
        <v>10</v>
      </c>
      <c r="B16" s="226" t="s">
        <v>159</v>
      </c>
      <c r="C16" s="112">
        <v>1982</v>
      </c>
      <c r="D16" s="112" t="s">
        <v>160</v>
      </c>
      <c r="E16" s="35"/>
      <c r="F16" s="39" t="s">
        <v>214</v>
      </c>
      <c r="G16" s="195" t="s">
        <v>110</v>
      </c>
      <c r="H16" s="196" t="s">
        <v>111</v>
      </c>
      <c r="I16" s="35" t="s">
        <v>22</v>
      </c>
      <c r="J16" s="117"/>
      <c r="K16" s="117" t="s">
        <v>78</v>
      </c>
      <c r="L16" s="117"/>
      <c r="M16" s="117"/>
      <c r="N16" s="228"/>
      <c r="O16" s="117"/>
    </row>
    <row r="17" spans="1:15" s="118" customFormat="1" ht="31.5" customHeight="1">
      <c r="A17" s="110">
        <v>11</v>
      </c>
      <c r="B17" s="226" t="s">
        <v>134</v>
      </c>
      <c r="C17" s="112">
        <v>1993</v>
      </c>
      <c r="D17" s="112" t="s">
        <v>71</v>
      </c>
      <c r="E17" s="35"/>
      <c r="F17" s="113" t="s">
        <v>136</v>
      </c>
      <c r="G17" s="136" t="s">
        <v>135</v>
      </c>
      <c r="H17" s="146" t="s">
        <v>155</v>
      </c>
      <c r="I17" s="116" t="s">
        <v>138</v>
      </c>
      <c r="J17" s="117"/>
      <c r="K17" s="117" t="s">
        <v>78</v>
      </c>
      <c r="L17" s="117"/>
      <c r="M17" s="117"/>
      <c r="N17" s="117"/>
      <c r="O17" s="117"/>
    </row>
    <row r="18" spans="1:15" s="140" customFormat="1" ht="31.5" customHeight="1">
      <c r="A18" s="110">
        <v>12</v>
      </c>
      <c r="B18" s="125" t="s">
        <v>153</v>
      </c>
      <c r="C18" s="128">
        <v>1998</v>
      </c>
      <c r="D18" s="124" t="s">
        <v>117</v>
      </c>
      <c r="E18" s="128"/>
      <c r="F18" s="31" t="s">
        <v>27</v>
      </c>
      <c r="G18" s="36" t="s">
        <v>14</v>
      </c>
      <c r="H18" s="67" t="s">
        <v>13</v>
      </c>
      <c r="I18" s="37" t="s">
        <v>22</v>
      </c>
      <c r="J18" s="117"/>
      <c r="K18" s="117" t="s">
        <v>75</v>
      </c>
      <c r="L18" s="117"/>
      <c r="M18" s="117"/>
      <c r="N18" s="117"/>
      <c r="O18" s="117"/>
    </row>
    <row r="19" spans="1:15" s="129" customFormat="1" ht="31.5" customHeight="1">
      <c r="A19" s="110">
        <v>13</v>
      </c>
      <c r="B19" s="225" t="s">
        <v>222</v>
      </c>
      <c r="C19" s="112">
        <v>2000</v>
      </c>
      <c r="D19" s="124" t="s">
        <v>187</v>
      </c>
      <c r="E19" s="35"/>
      <c r="F19" s="220" t="s">
        <v>69</v>
      </c>
      <c r="G19" s="126" t="s">
        <v>262</v>
      </c>
      <c r="H19" s="67" t="s">
        <v>35</v>
      </c>
      <c r="I19" s="99" t="s">
        <v>286</v>
      </c>
      <c r="J19" s="117"/>
      <c r="K19" s="117" t="s">
        <v>75</v>
      </c>
      <c r="L19" s="117"/>
      <c r="M19" s="117"/>
      <c r="N19" s="117"/>
      <c r="O19" s="117"/>
    </row>
    <row r="20" spans="1:15" s="129" customFormat="1" ht="31.5" customHeight="1">
      <c r="A20" s="110">
        <v>14</v>
      </c>
      <c r="B20" s="232" t="s">
        <v>223</v>
      </c>
      <c r="C20" s="135">
        <v>1998</v>
      </c>
      <c r="D20" s="135" t="s">
        <v>71</v>
      </c>
      <c r="E20" s="112"/>
      <c r="F20" s="220" t="s">
        <v>69</v>
      </c>
      <c r="G20" s="126" t="s">
        <v>262</v>
      </c>
      <c r="H20" s="67" t="s">
        <v>35</v>
      </c>
      <c r="I20" s="99" t="s">
        <v>286</v>
      </c>
      <c r="J20" s="117"/>
      <c r="K20" s="117" t="s">
        <v>75</v>
      </c>
      <c r="L20" s="117"/>
      <c r="M20" s="117"/>
      <c r="N20" s="117"/>
      <c r="O20" s="117"/>
    </row>
    <row r="21" spans="1:15" s="118" customFormat="1" ht="31.5" customHeight="1">
      <c r="A21" s="110">
        <v>15</v>
      </c>
      <c r="B21" s="203" t="s">
        <v>228</v>
      </c>
      <c r="C21" s="112">
        <v>2000</v>
      </c>
      <c r="D21" s="124" t="s">
        <v>71</v>
      </c>
      <c r="E21" s="144"/>
      <c r="F21" s="100" t="s">
        <v>260</v>
      </c>
      <c r="G21" s="36" t="s">
        <v>226</v>
      </c>
      <c r="H21" s="67" t="s">
        <v>227</v>
      </c>
      <c r="I21" s="99" t="s">
        <v>225</v>
      </c>
      <c r="J21" s="117"/>
      <c r="K21" s="117" t="s">
        <v>75</v>
      </c>
      <c r="L21" s="117"/>
      <c r="M21" s="117"/>
      <c r="N21" s="117"/>
      <c r="O21" s="117"/>
    </row>
    <row r="22" spans="1:15" s="142" customFormat="1" ht="31.5" customHeight="1">
      <c r="A22" s="110">
        <v>16</v>
      </c>
      <c r="B22" s="198" t="s">
        <v>197</v>
      </c>
      <c r="C22" s="128">
        <v>2002</v>
      </c>
      <c r="D22" s="204" t="s">
        <v>187</v>
      </c>
      <c r="E22" s="128"/>
      <c r="F22" s="130" t="s">
        <v>218</v>
      </c>
      <c r="G22" s="114" t="s">
        <v>23</v>
      </c>
      <c r="H22" s="114" t="s">
        <v>191</v>
      </c>
      <c r="I22" s="35" t="s">
        <v>22</v>
      </c>
      <c r="J22" s="117"/>
      <c r="K22" s="117"/>
      <c r="L22" s="117" t="s">
        <v>73</v>
      </c>
      <c r="M22" s="117"/>
      <c r="N22" s="117"/>
      <c r="O22" s="117"/>
    </row>
    <row r="23" spans="1:15" s="129" customFormat="1" ht="31.5" customHeight="1">
      <c r="A23" s="110">
        <v>17</v>
      </c>
      <c r="B23" s="38" t="s">
        <v>196</v>
      </c>
      <c r="C23" s="128">
        <v>2002</v>
      </c>
      <c r="D23" s="204" t="s">
        <v>188</v>
      </c>
      <c r="E23" s="128"/>
      <c r="F23" s="41" t="s">
        <v>194</v>
      </c>
      <c r="G23" s="48" t="s">
        <v>23</v>
      </c>
      <c r="H23" s="71" t="s">
        <v>195</v>
      </c>
      <c r="I23" s="35" t="s">
        <v>22</v>
      </c>
      <c r="J23" s="112"/>
      <c r="K23" s="117"/>
      <c r="L23" s="117" t="s">
        <v>73</v>
      </c>
      <c r="M23" s="117"/>
      <c r="N23" s="117"/>
      <c r="O23" s="117"/>
    </row>
    <row r="24" spans="1:15" s="129" customFormat="1" ht="31.5" customHeight="1">
      <c r="A24" s="110">
        <v>18</v>
      </c>
      <c r="B24" s="119" t="s">
        <v>70</v>
      </c>
      <c r="C24" s="112">
        <v>2003</v>
      </c>
      <c r="D24" s="112" t="s">
        <v>71</v>
      </c>
      <c r="E24" s="112"/>
      <c r="F24" s="98" t="s">
        <v>46</v>
      </c>
      <c r="G24" s="40" t="s">
        <v>67</v>
      </c>
      <c r="H24" s="67" t="s">
        <v>35</v>
      </c>
      <c r="I24" s="99" t="s">
        <v>286</v>
      </c>
      <c r="J24" s="117"/>
      <c r="K24" s="117"/>
      <c r="L24" s="117" t="s">
        <v>73</v>
      </c>
      <c r="M24" s="117"/>
      <c r="N24" s="117"/>
      <c r="O24" s="117"/>
    </row>
    <row r="25" spans="1:15" s="129" customFormat="1" ht="31.5" customHeight="1">
      <c r="A25" s="110">
        <v>19</v>
      </c>
      <c r="B25" s="111" t="s">
        <v>154</v>
      </c>
      <c r="C25" s="112">
        <v>2001</v>
      </c>
      <c r="D25" s="112">
        <v>3</v>
      </c>
      <c r="E25" s="131"/>
      <c r="F25" s="201" t="s">
        <v>150</v>
      </c>
      <c r="G25" s="40" t="s">
        <v>219</v>
      </c>
      <c r="H25" s="40" t="s">
        <v>178</v>
      </c>
      <c r="I25" s="37" t="s">
        <v>22</v>
      </c>
      <c r="J25" s="117"/>
      <c r="K25" s="117"/>
      <c r="L25" s="117" t="s">
        <v>73</v>
      </c>
      <c r="M25" s="117"/>
      <c r="N25" s="117"/>
      <c r="O25" s="117"/>
    </row>
    <row r="26" spans="1:15" s="129" customFormat="1" ht="31.5" customHeight="1">
      <c r="A26" s="110">
        <v>20</v>
      </c>
      <c r="B26" s="38" t="s">
        <v>139</v>
      </c>
      <c r="C26" s="128">
        <v>2001</v>
      </c>
      <c r="D26" s="218" t="s">
        <v>187</v>
      </c>
      <c r="E26" s="128"/>
      <c r="F26" s="31" t="s">
        <v>141</v>
      </c>
      <c r="G26" s="36" t="s">
        <v>143</v>
      </c>
      <c r="H26" s="67" t="s">
        <v>140</v>
      </c>
      <c r="I26" s="37" t="s">
        <v>138</v>
      </c>
      <c r="J26" s="117"/>
      <c r="K26" s="117"/>
      <c r="L26" s="117" t="s">
        <v>73</v>
      </c>
      <c r="M26" s="117"/>
      <c r="N26" s="117"/>
      <c r="O26" s="117"/>
    </row>
    <row r="27" spans="1:15" s="129" customFormat="1" ht="31.5" customHeight="1">
      <c r="A27" s="110">
        <v>21</v>
      </c>
      <c r="B27" s="125" t="s">
        <v>252</v>
      </c>
      <c r="C27" s="128">
        <v>2002</v>
      </c>
      <c r="D27" s="124" t="s">
        <v>71</v>
      </c>
      <c r="E27" s="128"/>
      <c r="F27" s="31" t="s">
        <v>27</v>
      </c>
      <c r="G27" s="36" t="s">
        <v>14</v>
      </c>
      <c r="H27" s="67" t="s">
        <v>13</v>
      </c>
      <c r="I27" s="37" t="s">
        <v>22</v>
      </c>
      <c r="J27" s="117"/>
      <c r="K27" s="117"/>
      <c r="L27" s="117" t="s">
        <v>73</v>
      </c>
      <c r="M27" s="117"/>
      <c r="N27" s="117"/>
      <c r="O27" s="117"/>
    </row>
    <row r="28" spans="1:15" s="129" customFormat="1" ht="31.5" customHeight="1">
      <c r="A28" s="110">
        <v>22</v>
      </c>
      <c r="B28" s="125" t="s">
        <v>208</v>
      </c>
      <c r="C28" s="128">
        <v>1997</v>
      </c>
      <c r="D28" s="124" t="s">
        <v>71</v>
      </c>
      <c r="E28" s="128"/>
      <c r="F28" s="98" t="s">
        <v>81</v>
      </c>
      <c r="G28" s="40" t="s">
        <v>82</v>
      </c>
      <c r="H28" s="40" t="s">
        <v>12</v>
      </c>
      <c r="I28" s="35" t="s">
        <v>22</v>
      </c>
      <c r="J28" s="117"/>
      <c r="K28" s="117"/>
      <c r="L28" s="117" t="s">
        <v>72</v>
      </c>
      <c r="M28" s="117"/>
      <c r="N28" s="117"/>
      <c r="O28" s="117"/>
    </row>
    <row r="29" spans="1:15" s="129" customFormat="1" ht="31.5" customHeight="1">
      <c r="A29" s="110">
        <v>23</v>
      </c>
      <c r="B29" s="74" t="s">
        <v>42</v>
      </c>
      <c r="C29" s="128">
        <v>1985</v>
      </c>
      <c r="D29" s="124" t="s">
        <v>77</v>
      </c>
      <c r="E29" s="114"/>
      <c r="F29" s="46" t="s">
        <v>120</v>
      </c>
      <c r="G29" s="136" t="s">
        <v>23</v>
      </c>
      <c r="H29" s="67" t="s">
        <v>119</v>
      </c>
      <c r="I29" s="47" t="s">
        <v>22</v>
      </c>
      <c r="J29" s="117"/>
      <c r="K29" s="117"/>
      <c r="L29" s="117" t="s">
        <v>72</v>
      </c>
      <c r="M29" s="117"/>
      <c r="N29" s="117"/>
      <c r="O29" s="117"/>
    </row>
    <row r="30" spans="1:15" s="129" customFormat="1" ht="31.5" customHeight="1">
      <c r="A30" s="110">
        <v>24</v>
      </c>
      <c r="B30" s="125" t="s">
        <v>230</v>
      </c>
      <c r="C30" s="128">
        <v>1990</v>
      </c>
      <c r="D30" s="124" t="s">
        <v>71</v>
      </c>
      <c r="E30" s="128"/>
      <c r="F30" s="31" t="s">
        <v>231</v>
      </c>
      <c r="G30" s="36" t="s">
        <v>23</v>
      </c>
      <c r="H30" s="67" t="s">
        <v>232</v>
      </c>
      <c r="I30" s="99" t="s">
        <v>225</v>
      </c>
      <c r="J30" s="117"/>
      <c r="K30" s="117"/>
      <c r="L30" s="117" t="s">
        <v>72</v>
      </c>
      <c r="M30" s="117"/>
      <c r="N30" s="117"/>
      <c r="O30" s="117"/>
    </row>
    <row r="31" spans="1:15" s="129" customFormat="1" ht="31.5" customHeight="1">
      <c r="A31" s="110">
        <v>25</v>
      </c>
      <c r="B31" s="125" t="s">
        <v>233</v>
      </c>
      <c r="C31" s="128">
        <v>1980</v>
      </c>
      <c r="D31" s="124" t="s">
        <v>71</v>
      </c>
      <c r="E31" s="128"/>
      <c r="F31" s="193" t="s">
        <v>234</v>
      </c>
      <c r="G31" s="36" t="s">
        <v>235</v>
      </c>
      <c r="H31" s="40" t="s">
        <v>236</v>
      </c>
      <c r="I31" s="99" t="s">
        <v>225</v>
      </c>
      <c r="J31" s="117"/>
      <c r="K31" s="117"/>
      <c r="L31" s="117" t="s">
        <v>72</v>
      </c>
      <c r="M31" s="117"/>
      <c r="N31" s="117"/>
      <c r="O31" s="117"/>
    </row>
    <row r="32" spans="1:15" s="129" customFormat="1" ht="31.5" customHeight="1">
      <c r="A32" s="110">
        <v>26</v>
      </c>
      <c r="B32" s="111" t="s">
        <v>237</v>
      </c>
      <c r="C32" s="116">
        <v>1987</v>
      </c>
      <c r="D32" s="124" t="s">
        <v>103</v>
      </c>
      <c r="E32" s="112"/>
      <c r="F32" s="39" t="s">
        <v>238</v>
      </c>
      <c r="G32" s="219" t="s">
        <v>239</v>
      </c>
      <c r="H32" s="199" t="s">
        <v>240</v>
      </c>
      <c r="I32" s="35" t="s">
        <v>22</v>
      </c>
      <c r="J32" s="117"/>
      <c r="K32" s="117"/>
      <c r="L32" s="117" t="s">
        <v>72</v>
      </c>
      <c r="M32" s="117"/>
      <c r="N32" s="117"/>
      <c r="O32" s="117"/>
    </row>
    <row r="33" spans="1:15" s="129" customFormat="1" ht="31.5" customHeight="1">
      <c r="A33" s="110">
        <v>27</v>
      </c>
      <c r="B33" s="141" t="s">
        <v>94</v>
      </c>
      <c r="C33" s="131">
        <v>1977</v>
      </c>
      <c r="D33" s="124" t="s">
        <v>77</v>
      </c>
      <c r="E33" s="131"/>
      <c r="F33" s="125" t="s">
        <v>95</v>
      </c>
      <c r="G33" s="114" t="s">
        <v>23</v>
      </c>
      <c r="H33" s="127" t="s">
        <v>96</v>
      </c>
      <c r="I33" s="35" t="s">
        <v>22</v>
      </c>
      <c r="J33" s="117"/>
      <c r="K33" s="117"/>
      <c r="L33" s="117" t="s">
        <v>72</v>
      </c>
      <c r="M33" s="117"/>
      <c r="N33" s="117"/>
      <c r="O33" s="117"/>
    </row>
    <row r="34" spans="1:15" s="129" customFormat="1" ht="31.5" customHeight="1">
      <c r="A34" s="110">
        <v>28</v>
      </c>
      <c r="B34" s="119" t="s">
        <v>133</v>
      </c>
      <c r="C34" s="112">
        <v>1991</v>
      </c>
      <c r="D34" s="112" t="s">
        <v>71</v>
      </c>
      <c r="E34" s="112"/>
      <c r="F34" s="201" t="s">
        <v>132</v>
      </c>
      <c r="G34" s="194" t="s">
        <v>23</v>
      </c>
      <c r="H34" s="67" t="s">
        <v>131</v>
      </c>
      <c r="I34" s="35" t="s">
        <v>22</v>
      </c>
      <c r="J34" s="117"/>
      <c r="K34" s="117"/>
      <c r="L34" s="117" t="s">
        <v>72</v>
      </c>
      <c r="M34" s="117"/>
      <c r="N34" s="117"/>
      <c r="O34" s="117"/>
    </row>
    <row r="35" spans="1:15" s="129" customFormat="1" ht="31.5" customHeight="1">
      <c r="A35" s="110">
        <v>29</v>
      </c>
      <c r="B35" s="125" t="s">
        <v>151</v>
      </c>
      <c r="C35" s="128">
        <v>1987</v>
      </c>
      <c r="D35" s="124" t="s">
        <v>71</v>
      </c>
      <c r="E35" s="128"/>
      <c r="F35" s="130" t="s">
        <v>189</v>
      </c>
      <c r="G35" s="114" t="s">
        <v>23</v>
      </c>
      <c r="H35" s="114" t="s">
        <v>152</v>
      </c>
      <c r="I35" s="37" t="s">
        <v>22</v>
      </c>
      <c r="J35" s="117"/>
      <c r="K35" s="117"/>
      <c r="L35" s="117" t="s">
        <v>72</v>
      </c>
      <c r="M35" s="117"/>
      <c r="N35" s="117"/>
      <c r="O35" s="117"/>
    </row>
    <row r="36" spans="1:15" s="129" customFormat="1" ht="31.5" customHeight="1">
      <c r="A36" s="110">
        <v>30</v>
      </c>
      <c r="B36" s="198" t="s">
        <v>198</v>
      </c>
      <c r="C36" s="152">
        <v>1986</v>
      </c>
      <c r="D36" s="152">
        <v>2</v>
      </c>
      <c r="E36" s="112"/>
      <c r="F36" s="197" t="s">
        <v>199</v>
      </c>
      <c r="G36" s="40" t="s">
        <v>23</v>
      </c>
      <c r="H36" s="67" t="s">
        <v>200</v>
      </c>
      <c r="I36" s="35" t="s">
        <v>22</v>
      </c>
      <c r="J36" s="117"/>
      <c r="K36" s="117"/>
      <c r="L36" s="117" t="s">
        <v>72</v>
      </c>
      <c r="M36" s="117"/>
      <c r="N36" s="117"/>
      <c r="O36" s="117"/>
    </row>
    <row r="37" spans="1:15" s="129" customFormat="1" ht="31.5" customHeight="1">
      <c r="A37" s="110">
        <v>31</v>
      </c>
      <c r="B37" s="111" t="s">
        <v>144</v>
      </c>
      <c r="C37" s="116">
        <v>2000</v>
      </c>
      <c r="D37" s="124" t="s">
        <v>71</v>
      </c>
      <c r="E37" s="112"/>
      <c r="F37" s="46" t="s">
        <v>167</v>
      </c>
      <c r="G37" s="194" t="s">
        <v>23</v>
      </c>
      <c r="H37" s="67" t="s">
        <v>140</v>
      </c>
      <c r="I37" s="99" t="s">
        <v>138</v>
      </c>
      <c r="J37" s="117"/>
      <c r="K37" s="117"/>
      <c r="L37" s="117" t="s">
        <v>72</v>
      </c>
      <c r="M37" s="117"/>
      <c r="N37" s="117"/>
      <c r="O37" s="117"/>
    </row>
    <row r="38" spans="1:15" s="129" customFormat="1" ht="31.5" customHeight="1">
      <c r="A38" s="110">
        <v>32</v>
      </c>
      <c r="B38" s="119" t="s">
        <v>145</v>
      </c>
      <c r="C38" s="112">
        <v>1993</v>
      </c>
      <c r="D38" s="112" t="s">
        <v>71</v>
      </c>
      <c r="E38" s="112"/>
      <c r="F38" s="46" t="s">
        <v>149</v>
      </c>
      <c r="G38" s="36" t="s">
        <v>157</v>
      </c>
      <c r="H38" s="67" t="s">
        <v>140</v>
      </c>
      <c r="I38" s="37" t="s">
        <v>138</v>
      </c>
      <c r="J38" s="117"/>
      <c r="K38" s="117"/>
      <c r="L38" s="117" t="s">
        <v>72</v>
      </c>
      <c r="M38" s="117"/>
      <c r="N38" s="117"/>
      <c r="O38" s="117"/>
    </row>
    <row r="39" spans="1:15" s="129" customFormat="1" ht="31.5" customHeight="1">
      <c r="A39" s="110">
        <v>33</v>
      </c>
      <c r="B39" s="125" t="s">
        <v>153</v>
      </c>
      <c r="C39" s="128">
        <v>1998</v>
      </c>
      <c r="D39" s="124" t="s">
        <v>117</v>
      </c>
      <c r="E39" s="128"/>
      <c r="F39" s="41" t="s">
        <v>273</v>
      </c>
      <c r="G39" s="48" t="s">
        <v>23</v>
      </c>
      <c r="H39" s="71" t="s">
        <v>251</v>
      </c>
      <c r="I39" s="37" t="s">
        <v>22</v>
      </c>
      <c r="J39" s="117"/>
      <c r="K39" s="117"/>
      <c r="L39" s="117" t="s">
        <v>72</v>
      </c>
      <c r="M39" s="117"/>
      <c r="N39" s="117"/>
      <c r="O39" s="117"/>
    </row>
    <row r="40" spans="1:15" s="129" customFormat="1" ht="31.5" customHeight="1">
      <c r="A40" s="110">
        <v>34</v>
      </c>
      <c r="B40" s="119" t="s">
        <v>161</v>
      </c>
      <c r="C40" s="112">
        <v>1990</v>
      </c>
      <c r="D40" s="112">
        <v>2</v>
      </c>
      <c r="E40" s="35"/>
      <c r="F40" s="31" t="s">
        <v>162</v>
      </c>
      <c r="G40" s="137" t="s">
        <v>23</v>
      </c>
      <c r="H40" s="137" t="s">
        <v>163</v>
      </c>
      <c r="I40" s="155" t="s">
        <v>22</v>
      </c>
      <c r="J40" s="117"/>
      <c r="K40" s="117"/>
      <c r="L40" s="117"/>
      <c r="M40" s="117" t="s">
        <v>78</v>
      </c>
      <c r="N40" s="117"/>
      <c r="O40" s="117"/>
    </row>
    <row r="41" spans="1:15" s="129" customFormat="1" ht="31.5" customHeight="1">
      <c r="A41" s="110">
        <v>35</v>
      </c>
      <c r="B41" s="111" t="s">
        <v>237</v>
      </c>
      <c r="C41" s="116">
        <v>1987</v>
      </c>
      <c r="D41" s="124" t="s">
        <v>103</v>
      </c>
      <c r="E41" s="112"/>
      <c r="F41" s="39" t="s">
        <v>238</v>
      </c>
      <c r="G41" s="219" t="s">
        <v>239</v>
      </c>
      <c r="H41" s="199" t="s">
        <v>240</v>
      </c>
      <c r="I41" s="35" t="s">
        <v>22</v>
      </c>
      <c r="J41" s="117"/>
      <c r="K41" s="117"/>
      <c r="L41" s="117"/>
      <c r="M41" s="117" t="s">
        <v>78</v>
      </c>
      <c r="N41" s="117"/>
      <c r="O41" s="117"/>
    </row>
    <row r="42" spans="1:15" s="129" customFormat="1" ht="31.5" customHeight="1">
      <c r="A42" s="110">
        <v>36</v>
      </c>
      <c r="B42" s="111" t="s">
        <v>159</v>
      </c>
      <c r="C42" s="112">
        <v>1982</v>
      </c>
      <c r="D42" s="112" t="s">
        <v>160</v>
      </c>
      <c r="E42" s="112"/>
      <c r="F42" s="113" t="s">
        <v>180</v>
      </c>
      <c r="G42" s="138" t="s">
        <v>23</v>
      </c>
      <c r="H42" s="139" t="s">
        <v>177</v>
      </c>
      <c r="I42" s="37" t="s">
        <v>22</v>
      </c>
      <c r="J42" s="117"/>
      <c r="K42" s="117"/>
      <c r="L42" s="117"/>
      <c r="M42" s="117" t="s">
        <v>78</v>
      </c>
      <c r="N42" s="117"/>
      <c r="O42" s="117"/>
    </row>
    <row r="43" spans="1:15" s="129" customFormat="1" ht="31.5" customHeight="1">
      <c r="A43" s="110">
        <v>37</v>
      </c>
      <c r="B43" s="74" t="s">
        <v>57</v>
      </c>
      <c r="C43" s="112">
        <v>1985</v>
      </c>
      <c r="D43" s="112">
        <v>1</v>
      </c>
      <c r="E43" s="112"/>
      <c r="F43" s="100" t="s">
        <v>85</v>
      </c>
      <c r="G43" s="195" t="s">
        <v>84</v>
      </c>
      <c r="H43" s="196" t="s">
        <v>12</v>
      </c>
      <c r="I43" s="37" t="s">
        <v>22</v>
      </c>
      <c r="J43" s="117"/>
      <c r="K43" s="117"/>
      <c r="L43" s="117"/>
      <c r="M43" s="117" t="s">
        <v>78</v>
      </c>
      <c r="N43" s="117"/>
      <c r="O43" s="117"/>
    </row>
    <row r="44" spans="1:15" s="129" customFormat="1" ht="31.5" customHeight="1">
      <c r="A44" s="110">
        <v>38</v>
      </c>
      <c r="B44" s="141" t="s">
        <v>94</v>
      </c>
      <c r="C44" s="131">
        <v>1977</v>
      </c>
      <c r="D44" s="124" t="s">
        <v>77</v>
      </c>
      <c r="E44" s="131"/>
      <c r="F44" s="125" t="s">
        <v>95</v>
      </c>
      <c r="G44" s="114" t="s">
        <v>23</v>
      </c>
      <c r="H44" s="127" t="s">
        <v>96</v>
      </c>
      <c r="I44" s="35" t="s">
        <v>22</v>
      </c>
      <c r="J44" s="112"/>
      <c r="K44" s="117"/>
      <c r="L44" s="117"/>
      <c r="M44" s="117" t="s">
        <v>78</v>
      </c>
      <c r="N44" s="117"/>
      <c r="O44" s="117"/>
    </row>
    <row r="45" spans="1:15" s="129" customFormat="1" ht="31.5" customHeight="1">
      <c r="A45" s="110">
        <v>39</v>
      </c>
      <c r="B45" s="125" t="s">
        <v>241</v>
      </c>
      <c r="C45" s="128">
        <v>1996</v>
      </c>
      <c r="D45" s="124" t="s">
        <v>71</v>
      </c>
      <c r="E45" s="114"/>
      <c r="F45" s="154" t="s">
        <v>242</v>
      </c>
      <c r="G45" s="148" t="s">
        <v>23</v>
      </c>
      <c r="H45" s="114" t="s">
        <v>243</v>
      </c>
      <c r="I45" s="99" t="s">
        <v>164</v>
      </c>
      <c r="J45" s="117"/>
      <c r="K45" s="117"/>
      <c r="L45" s="117"/>
      <c r="M45" s="117" t="s">
        <v>78</v>
      </c>
      <c r="N45" s="117"/>
      <c r="O45" s="117"/>
    </row>
    <row r="46" spans="1:15" s="129" customFormat="1" ht="31.5" customHeight="1">
      <c r="A46" s="110">
        <v>40</v>
      </c>
      <c r="B46" s="121" t="s">
        <v>74</v>
      </c>
      <c r="C46" s="112">
        <v>2002</v>
      </c>
      <c r="D46" s="112" t="s">
        <v>71</v>
      </c>
      <c r="E46" s="112"/>
      <c r="F46" s="221" t="s">
        <v>46</v>
      </c>
      <c r="G46" s="40" t="s">
        <v>67</v>
      </c>
      <c r="H46" s="67" t="s">
        <v>35</v>
      </c>
      <c r="I46" s="99" t="s">
        <v>286</v>
      </c>
      <c r="J46" s="117"/>
      <c r="K46" s="117"/>
      <c r="L46" s="117"/>
      <c r="M46" s="117"/>
      <c r="N46" s="117" t="s">
        <v>73</v>
      </c>
      <c r="O46" s="117"/>
    </row>
    <row r="47" spans="1:15" s="129" customFormat="1" ht="31.5" customHeight="1">
      <c r="A47" s="110">
        <v>41</v>
      </c>
      <c r="B47" s="233" t="s">
        <v>224</v>
      </c>
      <c r="C47" s="112">
        <v>2003</v>
      </c>
      <c r="D47" s="112" t="s">
        <v>71</v>
      </c>
      <c r="E47" s="153"/>
      <c r="F47" s="221" t="s">
        <v>46</v>
      </c>
      <c r="G47" s="40" t="s">
        <v>67</v>
      </c>
      <c r="H47" s="67" t="s">
        <v>35</v>
      </c>
      <c r="I47" s="99" t="s">
        <v>286</v>
      </c>
      <c r="J47" s="117"/>
      <c r="K47" s="117"/>
      <c r="L47" s="117"/>
      <c r="M47" s="117"/>
      <c r="N47" s="117" t="s">
        <v>73</v>
      </c>
      <c r="O47" s="117"/>
    </row>
    <row r="48" spans="1:15" s="129" customFormat="1" ht="31.5" customHeight="1">
      <c r="A48" s="110">
        <v>42</v>
      </c>
      <c r="B48" s="125" t="s">
        <v>208</v>
      </c>
      <c r="C48" s="128">
        <v>1997</v>
      </c>
      <c r="D48" s="124" t="s">
        <v>71</v>
      </c>
      <c r="E48" s="151"/>
      <c r="F48" s="200" t="s">
        <v>114</v>
      </c>
      <c r="G48" s="194" t="s">
        <v>23</v>
      </c>
      <c r="H48" s="67" t="s">
        <v>115</v>
      </c>
      <c r="I48" s="35" t="s">
        <v>22</v>
      </c>
      <c r="J48" s="117"/>
      <c r="K48" s="117"/>
      <c r="L48" s="117"/>
      <c r="M48" s="117"/>
      <c r="N48" s="117" t="s">
        <v>72</v>
      </c>
      <c r="O48" s="117"/>
    </row>
    <row r="49" spans="1:15" s="129" customFormat="1" ht="31.5" customHeight="1">
      <c r="A49" s="110">
        <v>43</v>
      </c>
      <c r="B49" s="111" t="s">
        <v>204</v>
      </c>
      <c r="C49" s="112">
        <v>1981</v>
      </c>
      <c r="D49" s="112" t="s">
        <v>71</v>
      </c>
      <c r="E49" s="112"/>
      <c r="F49" s="113" t="s">
        <v>193</v>
      </c>
      <c r="G49" s="148" t="s">
        <v>23</v>
      </c>
      <c r="H49" s="71" t="s">
        <v>195</v>
      </c>
      <c r="I49" s="35" t="s">
        <v>22</v>
      </c>
      <c r="J49" s="117"/>
      <c r="K49" s="117"/>
      <c r="L49" s="117"/>
      <c r="M49" s="117"/>
      <c r="N49" s="117" t="s">
        <v>72</v>
      </c>
      <c r="O49" s="117"/>
    </row>
    <row r="50" spans="1:15" s="129" customFormat="1" ht="31.5" customHeight="1">
      <c r="A50" s="110">
        <v>44</v>
      </c>
      <c r="B50" s="33" t="s">
        <v>244</v>
      </c>
      <c r="C50" s="128">
        <v>1996</v>
      </c>
      <c r="D50" s="124" t="s">
        <v>71</v>
      </c>
      <c r="E50" s="35"/>
      <c r="F50" s="154" t="s">
        <v>265</v>
      </c>
      <c r="G50" s="114" t="s">
        <v>264</v>
      </c>
      <c r="H50" s="114" t="s">
        <v>243</v>
      </c>
      <c r="I50" s="99" t="s">
        <v>164</v>
      </c>
      <c r="J50" s="117"/>
      <c r="K50" s="117"/>
      <c r="L50" s="117"/>
      <c r="M50" s="117"/>
      <c r="N50" s="117" t="s">
        <v>72</v>
      </c>
      <c r="O50" s="117"/>
    </row>
    <row r="51" spans="1:15" s="129" customFormat="1" ht="31.5" customHeight="1">
      <c r="A51" s="110">
        <v>45</v>
      </c>
      <c r="B51" s="121" t="s">
        <v>181</v>
      </c>
      <c r="C51" s="112">
        <v>1999</v>
      </c>
      <c r="D51" s="112" t="s">
        <v>71</v>
      </c>
      <c r="E51" s="112"/>
      <c r="F51" s="113" t="s">
        <v>275</v>
      </c>
      <c r="G51" s="136" t="s">
        <v>23</v>
      </c>
      <c r="H51" s="146" t="s">
        <v>211</v>
      </c>
      <c r="I51" s="37" t="s">
        <v>138</v>
      </c>
      <c r="J51" s="117"/>
      <c r="K51" s="117"/>
      <c r="L51" s="117"/>
      <c r="M51" s="117"/>
      <c r="N51" s="117" t="s">
        <v>72</v>
      </c>
      <c r="O51" s="117"/>
    </row>
    <row r="52" spans="1:15" s="129" customFormat="1" ht="31.5" customHeight="1">
      <c r="A52" s="110">
        <v>46</v>
      </c>
      <c r="B52" s="74" t="s">
        <v>41</v>
      </c>
      <c r="C52" s="112">
        <v>1987</v>
      </c>
      <c r="D52" s="122">
        <v>1</v>
      </c>
      <c r="E52" s="131"/>
      <c r="F52" s="68" t="s">
        <v>89</v>
      </c>
      <c r="G52" s="69" t="s">
        <v>23</v>
      </c>
      <c r="H52" s="40" t="s">
        <v>213</v>
      </c>
      <c r="I52" s="35" t="s">
        <v>22</v>
      </c>
      <c r="J52" s="117"/>
      <c r="K52" s="117"/>
      <c r="L52" s="117"/>
      <c r="M52" s="117"/>
      <c r="N52" s="117"/>
      <c r="O52" s="117" t="s">
        <v>78</v>
      </c>
    </row>
    <row r="53" spans="1:15" s="129" customFormat="1" ht="31.5" customHeight="1">
      <c r="A53" s="110">
        <v>47</v>
      </c>
      <c r="B53" s="111" t="s">
        <v>123</v>
      </c>
      <c r="C53" s="112">
        <v>1994</v>
      </c>
      <c r="D53" s="112" t="s">
        <v>4</v>
      </c>
      <c r="E53" s="112"/>
      <c r="F53" s="113" t="s">
        <v>124</v>
      </c>
      <c r="G53" s="114" t="s">
        <v>210</v>
      </c>
      <c r="H53" s="115" t="s">
        <v>130</v>
      </c>
      <c r="I53" s="35" t="s">
        <v>22</v>
      </c>
      <c r="J53" s="117"/>
      <c r="K53" s="117"/>
      <c r="L53" s="117"/>
      <c r="M53" s="117"/>
      <c r="N53" s="117"/>
      <c r="O53" s="117" t="s">
        <v>78</v>
      </c>
    </row>
    <row r="54" spans="1:15" s="129" customFormat="1" ht="31.5" customHeight="1">
      <c r="A54" s="110">
        <v>48</v>
      </c>
      <c r="B54" s="111" t="s">
        <v>159</v>
      </c>
      <c r="C54" s="112">
        <v>1982</v>
      </c>
      <c r="D54" s="112" t="s">
        <v>160</v>
      </c>
      <c r="E54" s="112"/>
      <c r="F54" s="113" t="s">
        <v>179</v>
      </c>
      <c r="G54" s="114" t="s">
        <v>23</v>
      </c>
      <c r="H54" s="115" t="s">
        <v>176</v>
      </c>
      <c r="I54" s="37" t="s">
        <v>22</v>
      </c>
      <c r="J54" s="117"/>
      <c r="K54" s="117"/>
      <c r="L54" s="117"/>
      <c r="M54" s="117"/>
      <c r="N54" s="117"/>
      <c r="O54" s="117" t="s">
        <v>78</v>
      </c>
    </row>
    <row r="55" spans="1:15" s="129" customFormat="1" ht="31.5" customHeight="1">
      <c r="A55" s="110">
        <v>49</v>
      </c>
      <c r="B55" s="143" t="s">
        <v>250</v>
      </c>
      <c r="C55" s="229"/>
      <c r="D55" s="124" t="s">
        <v>71</v>
      </c>
      <c r="E55" s="35"/>
      <c r="F55" s="31" t="s">
        <v>266</v>
      </c>
      <c r="G55" s="48" t="s">
        <v>23</v>
      </c>
      <c r="H55" s="71" t="s">
        <v>13</v>
      </c>
      <c r="I55" s="35" t="s">
        <v>22</v>
      </c>
      <c r="J55" s="117"/>
      <c r="K55" s="117"/>
      <c r="L55" s="117"/>
      <c r="M55" s="117"/>
      <c r="N55" s="117"/>
      <c r="O55" s="117" t="s">
        <v>78</v>
      </c>
    </row>
    <row r="56" spans="1:15" s="129" customFormat="1" ht="31.5" customHeight="1">
      <c r="A56" s="110">
        <v>50</v>
      </c>
      <c r="B56" s="121" t="s">
        <v>182</v>
      </c>
      <c r="C56" s="112">
        <v>2001</v>
      </c>
      <c r="D56" s="112" t="s">
        <v>188</v>
      </c>
      <c r="E56" s="112"/>
      <c r="F56" s="113" t="s">
        <v>165</v>
      </c>
      <c r="G56" s="136" t="s">
        <v>23</v>
      </c>
      <c r="H56" s="146" t="s">
        <v>166</v>
      </c>
      <c r="I56" s="35" t="s">
        <v>22</v>
      </c>
      <c r="J56" s="117"/>
      <c r="K56" s="117"/>
      <c r="L56" s="117"/>
      <c r="M56" s="117"/>
      <c r="N56" s="117"/>
      <c r="O56" s="117"/>
    </row>
    <row r="57" spans="1:15" s="129" customFormat="1" ht="31.5" customHeight="1">
      <c r="A57" s="110">
        <v>51</v>
      </c>
      <c r="B57" s="198" t="s">
        <v>186</v>
      </c>
      <c r="C57" s="128">
        <v>1985</v>
      </c>
      <c r="D57" s="124" t="s">
        <v>71</v>
      </c>
      <c r="E57" s="128"/>
      <c r="F57" s="41" t="s">
        <v>183</v>
      </c>
      <c r="G57" s="42" t="s">
        <v>184</v>
      </c>
      <c r="H57" s="71" t="s">
        <v>185</v>
      </c>
      <c r="I57" s="35" t="s">
        <v>22</v>
      </c>
      <c r="J57" s="117"/>
      <c r="K57" s="117"/>
      <c r="L57" s="117"/>
      <c r="M57" s="117"/>
      <c r="N57" s="117"/>
      <c r="O57" s="117"/>
    </row>
    <row r="58" spans="1:15" s="129" customFormat="1" ht="31.5" customHeight="1">
      <c r="A58" s="110">
        <v>52</v>
      </c>
      <c r="B58" s="130" t="s">
        <v>101</v>
      </c>
      <c r="C58" s="131">
        <v>1976</v>
      </c>
      <c r="D58" s="124" t="s">
        <v>71</v>
      </c>
      <c r="E58" s="131"/>
      <c r="F58" s="198" t="s">
        <v>100</v>
      </c>
      <c r="G58" s="194" t="s">
        <v>23</v>
      </c>
      <c r="H58" s="115"/>
      <c r="I58" s="35" t="s">
        <v>22</v>
      </c>
      <c r="J58" s="112"/>
      <c r="K58" s="117"/>
      <c r="L58" s="117"/>
      <c r="M58" s="117"/>
      <c r="N58" s="117"/>
      <c r="O58" s="117"/>
    </row>
    <row r="59" spans="1:15" s="129" customFormat="1" ht="31.5" customHeight="1">
      <c r="A59" s="110">
        <v>53</v>
      </c>
      <c r="B59" s="234" t="s">
        <v>137</v>
      </c>
      <c r="C59" s="112">
        <v>1993</v>
      </c>
      <c r="D59" s="112" t="s">
        <v>71</v>
      </c>
      <c r="E59" s="112"/>
      <c r="F59" s="113" t="s">
        <v>205</v>
      </c>
      <c r="G59" s="208" t="s">
        <v>23</v>
      </c>
      <c r="H59" s="146" t="s">
        <v>207</v>
      </c>
      <c r="I59" s="202" t="s">
        <v>138</v>
      </c>
      <c r="J59" s="117"/>
      <c r="K59" s="117"/>
      <c r="L59" s="117"/>
      <c r="M59" s="117"/>
      <c r="N59" s="117"/>
      <c r="O59" s="117"/>
    </row>
    <row r="60" spans="1:15" s="129" customFormat="1" ht="31.5" customHeight="1">
      <c r="A60" s="110">
        <v>54</v>
      </c>
      <c r="B60" s="31" t="s">
        <v>45</v>
      </c>
      <c r="C60" s="112">
        <v>2001</v>
      </c>
      <c r="D60" s="112" t="s">
        <v>187</v>
      </c>
      <c r="E60" s="112"/>
      <c r="F60" s="98" t="s">
        <v>46</v>
      </c>
      <c r="G60" s="40" t="s">
        <v>67</v>
      </c>
      <c r="H60" s="67" t="s">
        <v>35</v>
      </c>
      <c r="I60" s="99" t="s">
        <v>36</v>
      </c>
      <c r="J60" s="117"/>
      <c r="K60" s="117"/>
      <c r="L60" s="117"/>
      <c r="M60" s="117"/>
      <c r="N60" s="117"/>
      <c r="O60" s="117"/>
    </row>
    <row r="61" spans="1:15" s="129" customFormat="1" ht="31.5" customHeight="1">
      <c r="A61" s="110">
        <v>55</v>
      </c>
      <c r="B61" s="125" t="s">
        <v>122</v>
      </c>
      <c r="C61" s="128">
        <v>1997</v>
      </c>
      <c r="D61" s="124" t="s">
        <v>71</v>
      </c>
      <c r="E61" s="128"/>
      <c r="F61" s="39" t="s">
        <v>214</v>
      </c>
      <c r="G61" s="195" t="s">
        <v>110</v>
      </c>
      <c r="H61" s="196" t="s">
        <v>111</v>
      </c>
      <c r="I61" s="35" t="s">
        <v>22</v>
      </c>
      <c r="J61" s="117"/>
      <c r="K61" s="117"/>
      <c r="L61" s="117"/>
      <c r="M61" s="117"/>
      <c r="N61" s="117"/>
      <c r="O61" s="117"/>
    </row>
    <row r="62" spans="1:15" s="129" customFormat="1" ht="31.5" customHeight="1">
      <c r="A62" s="110">
        <v>56</v>
      </c>
      <c r="B62" s="125" t="s">
        <v>142</v>
      </c>
      <c r="C62" s="128">
        <v>1973</v>
      </c>
      <c r="D62" s="124" t="s">
        <v>71</v>
      </c>
      <c r="E62" s="128"/>
      <c r="F62" s="46" t="s">
        <v>148</v>
      </c>
      <c r="G62" s="36" t="s">
        <v>146</v>
      </c>
      <c r="H62" s="67" t="s">
        <v>147</v>
      </c>
      <c r="I62" s="37" t="s">
        <v>138</v>
      </c>
      <c r="J62" s="117"/>
      <c r="K62" s="117"/>
      <c r="L62" s="117"/>
      <c r="M62" s="117"/>
      <c r="N62" s="117"/>
      <c r="O62" s="117"/>
    </row>
    <row r="63" spans="1:15" s="129" customFormat="1" ht="31.5" customHeight="1">
      <c r="A63" s="110">
        <v>57</v>
      </c>
      <c r="B63" s="198" t="s">
        <v>79</v>
      </c>
      <c r="C63" s="112">
        <v>1977</v>
      </c>
      <c r="D63" s="112" t="s">
        <v>4</v>
      </c>
      <c r="E63" s="151" t="s">
        <v>118</v>
      </c>
      <c r="F63" s="31" t="s">
        <v>87</v>
      </c>
      <c r="G63" s="69" t="s">
        <v>23</v>
      </c>
      <c r="H63" s="67" t="s">
        <v>88</v>
      </c>
      <c r="I63" s="35" t="s">
        <v>22</v>
      </c>
      <c r="J63" s="117"/>
      <c r="K63" s="117"/>
      <c r="L63" s="117"/>
      <c r="M63" s="117"/>
      <c r="N63" s="117"/>
      <c r="O63" s="117"/>
    </row>
    <row r="64" spans="1:15" s="129" customFormat="1" ht="31.5" customHeight="1">
      <c r="A64" s="110">
        <v>58</v>
      </c>
      <c r="B64" s="111" t="s">
        <v>158</v>
      </c>
      <c r="C64" s="112">
        <v>1992</v>
      </c>
      <c r="D64" s="112" t="s">
        <v>71</v>
      </c>
      <c r="E64" s="112"/>
      <c r="F64" s="31" t="s">
        <v>86</v>
      </c>
      <c r="G64" s="72" t="s">
        <v>56</v>
      </c>
      <c r="H64" s="303" t="s">
        <v>37</v>
      </c>
      <c r="I64" s="37" t="s">
        <v>22</v>
      </c>
      <c r="J64" s="117"/>
      <c r="K64" s="117"/>
      <c r="L64" s="117"/>
      <c r="M64" s="117"/>
      <c r="N64" s="117"/>
      <c r="O64" s="117"/>
    </row>
    <row r="65" spans="1:15" s="129" customFormat="1" ht="31.5" customHeight="1">
      <c r="A65" s="110">
        <v>59</v>
      </c>
      <c r="B65" s="141" t="s">
        <v>168</v>
      </c>
      <c r="C65" s="131">
        <v>1987</v>
      </c>
      <c r="D65" s="124" t="s">
        <v>117</v>
      </c>
      <c r="E65" s="131"/>
      <c r="F65" s="304" t="s">
        <v>169</v>
      </c>
      <c r="G65" s="114" t="s">
        <v>170</v>
      </c>
      <c r="H65" s="127" t="s">
        <v>171</v>
      </c>
      <c r="I65" s="37" t="s">
        <v>164</v>
      </c>
      <c r="J65" s="117"/>
      <c r="K65" s="117"/>
      <c r="L65" s="117"/>
      <c r="M65" s="117"/>
      <c r="N65" s="117"/>
      <c r="O65" s="117"/>
    </row>
    <row r="66" spans="1:15" s="129" customFormat="1" ht="31.5" customHeight="1">
      <c r="A66" s="110">
        <v>60</v>
      </c>
      <c r="B66" s="125" t="s">
        <v>121</v>
      </c>
      <c r="C66" s="128">
        <v>1999</v>
      </c>
      <c r="D66" s="124" t="s">
        <v>71</v>
      </c>
      <c r="E66" s="128"/>
      <c r="F66" s="125" t="s">
        <v>69</v>
      </c>
      <c r="G66" s="126" t="s">
        <v>68</v>
      </c>
      <c r="H66" s="67" t="s">
        <v>35</v>
      </c>
      <c r="I66" s="99" t="s">
        <v>36</v>
      </c>
      <c r="J66" s="117"/>
      <c r="K66" s="117"/>
      <c r="L66" s="117"/>
      <c r="M66" s="117"/>
      <c r="N66" s="117"/>
      <c r="O66" s="117"/>
    </row>
    <row r="67" spans="1:15" s="129" customFormat="1" ht="31.5" customHeight="1">
      <c r="A67" s="110">
        <v>61</v>
      </c>
      <c r="B67" s="125" t="s">
        <v>125</v>
      </c>
      <c r="C67" s="128">
        <v>1975</v>
      </c>
      <c r="D67" s="305" t="s">
        <v>4</v>
      </c>
      <c r="E67" s="128"/>
      <c r="F67" s="31" t="s">
        <v>86</v>
      </c>
      <c r="G67" s="72" t="s">
        <v>56</v>
      </c>
      <c r="H67" s="303" t="s">
        <v>37</v>
      </c>
      <c r="I67" s="37" t="s">
        <v>22</v>
      </c>
      <c r="J67" s="117"/>
      <c r="K67" s="117"/>
      <c r="L67" s="117"/>
      <c r="M67" s="117"/>
      <c r="N67" s="117"/>
      <c r="O67" s="117"/>
    </row>
    <row r="68" spans="1:15" s="129" customFormat="1" ht="31.5" customHeight="1">
      <c r="A68" s="110">
        <v>62</v>
      </c>
      <c r="B68" s="119" t="s">
        <v>112</v>
      </c>
      <c r="C68" s="112">
        <v>1977</v>
      </c>
      <c r="D68" s="112" t="s">
        <v>71</v>
      </c>
      <c r="E68" s="112"/>
      <c r="F68" s="39" t="s">
        <v>156</v>
      </c>
      <c r="G68" s="219" t="s">
        <v>23</v>
      </c>
      <c r="H68" s="199" t="s">
        <v>113</v>
      </c>
      <c r="I68" s="47" t="s">
        <v>22</v>
      </c>
      <c r="J68" s="112"/>
      <c r="K68" s="117"/>
      <c r="L68" s="117"/>
      <c r="M68" s="117"/>
      <c r="N68" s="227"/>
      <c r="O68" s="117"/>
    </row>
    <row r="69" spans="1:15" s="129" customFormat="1" ht="31.5" customHeight="1">
      <c r="A69" s="110">
        <v>63</v>
      </c>
      <c r="B69" s="125" t="s">
        <v>76</v>
      </c>
      <c r="C69" s="128">
        <v>1968</v>
      </c>
      <c r="D69" s="124" t="s">
        <v>71</v>
      </c>
      <c r="E69" s="128"/>
      <c r="F69" s="125" t="s">
        <v>69</v>
      </c>
      <c r="G69" s="126" t="s">
        <v>68</v>
      </c>
      <c r="H69" s="67" t="s">
        <v>35</v>
      </c>
      <c r="I69" s="99" t="s">
        <v>36</v>
      </c>
      <c r="J69" s="117"/>
      <c r="K69" s="117"/>
      <c r="L69" s="117"/>
      <c r="M69" s="117"/>
      <c r="N69" s="117"/>
      <c r="O69" s="117"/>
    </row>
    <row r="70" spans="1:15" s="140" customFormat="1" ht="31.5" customHeight="1">
      <c r="A70" s="110">
        <v>64</v>
      </c>
      <c r="B70" s="39" t="s">
        <v>109</v>
      </c>
      <c r="C70" s="112">
        <v>1978</v>
      </c>
      <c r="D70" s="112">
        <v>2</v>
      </c>
      <c r="E70" s="128"/>
      <c r="F70" s="31" t="s">
        <v>108</v>
      </c>
      <c r="G70" s="194" t="s">
        <v>23</v>
      </c>
      <c r="H70" s="67" t="s">
        <v>107</v>
      </c>
      <c r="I70" s="37" t="s">
        <v>22</v>
      </c>
      <c r="J70" s="117"/>
      <c r="K70" s="117"/>
      <c r="L70" s="117"/>
      <c r="M70" s="117"/>
      <c r="N70" s="117"/>
      <c r="O70" s="117"/>
    </row>
    <row r="71" spans="1:15" s="118" customFormat="1" ht="31.5" customHeight="1">
      <c r="A71" s="110">
        <v>65</v>
      </c>
      <c r="B71" s="198" t="s">
        <v>93</v>
      </c>
      <c r="C71" s="131">
        <v>1996</v>
      </c>
      <c r="D71" s="124" t="s">
        <v>77</v>
      </c>
      <c r="E71" s="131"/>
      <c r="F71" s="31" t="s">
        <v>90</v>
      </c>
      <c r="G71" s="36" t="s">
        <v>91</v>
      </c>
      <c r="H71" s="67" t="s">
        <v>92</v>
      </c>
      <c r="I71" s="35" t="s">
        <v>22</v>
      </c>
      <c r="J71" s="117"/>
      <c r="K71" s="117"/>
      <c r="L71" s="117"/>
      <c r="M71" s="117"/>
      <c r="N71" s="117"/>
      <c r="O71" s="117"/>
    </row>
    <row r="72" spans="1:15" s="118" customFormat="1" ht="31.5" customHeight="1">
      <c r="A72" s="110">
        <v>66</v>
      </c>
      <c r="B72" s="141" t="s">
        <v>94</v>
      </c>
      <c r="C72" s="131">
        <v>1977</v>
      </c>
      <c r="D72" s="124" t="s">
        <v>77</v>
      </c>
      <c r="E72" s="128"/>
      <c r="F72" s="197" t="s">
        <v>99</v>
      </c>
      <c r="G72" s="36" t="s">
        <v>97</v>
      </c>
      <c r="H72" s="67" t="s">
        <v>98</v>
      </c>
      <c r="I72" s="37" t="s">
        <v>22</v>
      </c>
      <c r="J72" s="112"/>
      <c r="K72" s="117"/>
      <c r="L72" s="117"/>
      <c r="M72" s="117"/>
      <c r="N72" s="117"/>
      <c r="O72" s="117"/>
    </row>
    <row r="73" spans="1:15" s="118" customFormat="1" ht="31.5" customHeight="1">
      <c r="A73" s="110">
        <v>67</v>
      </c>
      <c r="B73" s="130" t="s">
        <v>172</v>
      </c>
      <c r="C73" s="35">
        <v>1982</v>
      </c>
      <c r="D73" s="124" t="s">
        <v>117</v>
      </c>
      <c r="E73" s="35"/>
      <c r="F73" s="150" t="s">
        <v>202</v>
      </c>
      <c r="G73" s="136" t="s">
        <v>203</v>
      </c>
      <c r="H73" s="137" t="s">
        <v>201</v>
      </c>
      <c r="I73" s="155" t="s">
        <v>22</v>
      </c>
      <c r="J73" s="117"/>
      <c r="K73" s="117"/>
      <c r="L73" s="117"/>
      <c r="M73" s="117"/>
      <c r="N73" s="117"/>
      <c r="O73" s="117"/>
    </row>
    <row r="74" spans="1:15" s="118" customFormat="1" ht="31.5" customHeight="1">
      <c r="A74" s="110">
        <v>68</v>
      </c>
      <c r="B74" s="130" t="s">
        <v>172</v>
      </c>
      <c r="C74" s="35">
        <v>1982</v>
      </c>
      <c r="D74" s="124" t="s">
        <v>117</v>
      </c>
      <c r="E74" s="131"/>
      <c r="F74" s="31" t="s">
        <v>175</v>
      </c>
      <c r="G74" s="36" t="s">
        <v>173</v>
      </c>
      <c r="H74" s="67" t="s">
        <v>174</v>
      </c>
      <c r="I74" s="37" t="s">
        <v>22</v>
      </c>
      <c r="J74" s="117"/>
      <c r="K74" s="117"/>
      <c r="L74" s="117"/>
      <c r="M74" s="117"/>
      <c r="N74" s="117"/>
      <c r="O74" s="117"/>
    </row>
    <row r="75" spans="1:15" s="118" customFormat="1" ht="31.5" customHeight="1">
      <c r="A75" s="110">
        <v>69</v>
      </c>
      <c r="B75" s="235" t="s">
        <v>79</v>
      </c>
      <c r="C75" s="112">
        <v>1977</v>
      </c>
      <c r="D75" s="112" t="s">
        <v>4</v>
      </c>
      <c r="E75" s="177" t="s">
        <v>118</v>
      </c>
      <c r="F75" s="130" t="s">
        <v>190</v>
      </c>
      <c r="G75" s="114" t="s">
        <v>220</v>
      </c>
      <c r="H75" s="40" t="s">
        <v>12</v>
      </c>
      <c r="I75" s="35" t="s">
        <v>22</v>
      </c>
      <c r="J75" s="117"/>
      <c r="K75" s="117"/>
      <c r="L75" s="117"/>
      <c r="M75" s="117"/>
      <c r="N75" s="117"/>
      <c r="O75" s="117"/>
    </row>
    <row r="76" spans="1:15" s="118" customFormat="1" ht="31.5" customHeight="1">
      <c r="A76" s="110">
        <v>70</v>
      </c>
      <c r="B76" s="230" t="s">
        <v>57</v>
      </c>
      <c r="C76" s="112">
        <v>1985</v>
      </c>
      <c r="D76" s="112">
        <v>1</v>
      </c>
      <c r="E76" s="177"/>
      <c r="F76" s="193" t="s">
        <v>80</v>
      </c>
      <c r="G76" s="36" t="s">
        <v>116</v>
      </c>
      <c r="H76" s="40" t="s">
        <v>12</v>
      </c>
      <c r="I76" s="35" t="s">
        <v>22</v>
      </c>
      <c r="J76" s="117"/>
      <c r="K76" s="117"/>
      <c r="L76" s="117"/>
      <c r="M76" s="117"/>
      <c r="N76" s="117"/>
      <c r="O76" s="117"/>
    </row>
    <row r="77" spans="1:15" s="118" customFormat="1" ht="31.5" customHeight="1">
      <c r="A77" s="110">
        <v>71</v>
      </c>
      <c r="B77" s="203" t="s">
        <v>228</v>
      </c>
      <c r="C77" s="112">
        <v>2000</v>
      </c>
      <c r="D77" s="124" t="s">
        <v>71</v>
      </c>
      <c r="E77" s="156"/>
      <c r="F77" s="150" t="s">
        <v>257</v>
      </c>
      <c r="G77" s="156" t="s">
        <v>258</v>
      </c>
      <c r="H77" s="114" t="s">
        <v>259</v>
      </c>
      <c r="I77" s="99" t="s">
        <v>225</v>
      </c>
      <c r="J77" s="157"/>
      <c r="K77" s="157"/>
      <c r="L77" s="117"/>
      <c r="M77" s="117"/>
      <c r="N77" s="117"/>
      <c r="O77" s="157"/>
    </row>
    <row r="78" spans="1:15" s="118" customFormat="1" ht="31.5" customHeight="1">
      <c r="A78" s="110">
        <v>72</v>
      </c>
      <c r="B78" s="125"/>
      <c r="C78" s="128"/>
      <c r="D78" s="124"/>
      <c r="E78" s="128"/>
      <c r="F78" s="130"/>
      <c r="G78" s="114"/>
      <c r="H78" s="114"/>
      <c r="I78" s="128"/>
      <c r="J78" s="117"/>
      <c r="K78" s="117"/>
      <c r="L78" s="117"/>
      <c r="M78" s="117"/>
      <c r="N78" s="117"/>
      <c r="O78" s="117"/>
    </row>
    <row r="79" spans="1:15" s="118" customFormat="1" ht="31.5" customHeight="1">
      <c r="A79" s="110">
        <v>73</v>
      </c>
      <c r="B79" s="125"/>
      <c r="C79" s="128"/>
      <c r="D79" s="124"/>
      <c r="E79" s="149"/>
      <c r="F79" s="130"/>
      <c r="G79" s="114"/>
      <c r="H79" s="114"/>
      <c r="I79" s="128"/>
      <c r="J79" s="117"/>
      <c r="K79" s="117"/>
      <c r="L79" s="117"/>
      <c r="M79" s="117"/>
      <c r="N79" s="117"/>
      <c r="O79" s="117"/>
    </row>
    <row r="80" spans="1:15" s="118" customFormat="1" ht="31.5" customHeight="1">
      <c r="A80" s="110">
        <v>74</v>
      </c>
      <c r="B80" s="125"/>
      <c r="C80" s="128"/>
      <c r="D80" s="124"/>
      <c r="E80" s="128"/>
      <c r="F80" s="130"/>
      <c r="G80" s="114"/>
      <c r="H80" s="114"/>
      <c r="I80" s="128"/>
      <c r="J80" s="117"/>
      <c r="K80" s="117"/>
      <c r="L80" s="117"/>
      <c r="M80" s="117"/>
      <c r="N80" s="117"/>
      <c r="O80" s="117"/>
    </row>
    <row r="81" spans="1:15" s="118" customFormat="1" ht="31.5" customHeight="1">
      <c r="A81" s="110">
        <v>75</v>
      </c>
      <c r="B81" s="125"/>
      <c r="C81" s="128"/>
      <c r="D81" s="124"/>
      <c r="E81" s="128"/>
      <c r="F81" s="130"/>
      <c r="G81" s="114"/>
      <c r="H81" s="114"/>
      <c r="I81" s="128"/>
      <c r="J81" s="117"/>
      <c r="K81" s="117"/>
      <c r="L81" s="117"/>
      <c r="M81" s="117"/>
      <c r="N81" s="117"/>
      <c r="O81" s="117"/>
    </row>
    <row r="82" spans="1:15" s="118" customFormat="1" ht="31.5" customHeight="1">
      <c r="A82" s="110">
        <v>76</v>
      </c>
      <c r="B82" s="125"/>
      <c r="C82" s="128"/>
      <c r="D82" s="124"/>
      <c r="E82" s="128"/>
      <c r="F82" s="130"/>
      <c r="G82" s="114"/>
      <c r="H82" s="114"/>
      <c r="I82" s="128"/>
      <c r="J82" s="117"/>
      <c r="K82" s="117"/>
      <c r="L82" s="117"/>
      <c r="M82" s="117"/>
      <c r="N82" s="117"/>
      <c r="O82" s="117"/>
    </row>
    <row r="83" spans="1:15" s="118" customFormat="1" ht="31.5" customHeight="1">
      <c r="A83" s="110">
        <v>77</v>
      </c>
      <c r="B83" s="125"/>
      <c r="C83" s="128"/>
      <c r="D83" s="124"/>
      <c r="E83" s="128"/>
      <c r="F83" s="130"/>
      <c r="G83" s="114"/>
      <c r="H83" s="114"/>
      <c r="I83" s="128"/>
      <c r="J83" s="117"/>
      <c r="K83" s="117"/>
      <c r="L83" s="117"/>
      <c r="M83" s="117"/>
      <c r="N83" s="117"/>
      <c r="O83" s="117"/>
    </row>
    <row r="84" spans="1:15" s="118" customFormat="1" ht="31.5" customHeight="1">
      <c r="A84" s="110">
        <v>78</v>
      </c>
      <c r="B84" s="147"/>
      <c r="C84" s="152"/>
      <c r="D84" s="152"/>
      <c r="E84" s="112"/>
      <c r="F84" s="123"/>
      <c r="G84" s="114"/>
      <c r="H84" s="139"/>
      <c r="I84" s="116"/>
      <c r="J84" s="112"/>
      <c r="K84" s="117"/>
      <c r="L84" s="117"/>
      <c r="M84" s="117"/>
      <c r="N84" s="117"/>
      <c r="O84" s="117"/>
    </row>
    <row r="85" spans="1:15" s="118" customFormat="1" ht="31.5" customHeight="1">
      <c r="A85" s="110">
        <v>79</v>
      </c>
      <c r="B85" s="119"/>
      <c r="C85" s="112"/>
      <c r="D85" s="112"/>
      <c r="E85" s="128"/>
      <c r="F85" s="134"/>
      <c r="G85" s="114"/>
      <c r="H85" s="146"/>
      <c r="I85" s="135"/>
      <c r="J85" s="117"/>
      <c r="K85" s="117"/>
      <c r="L85" s="117"/>
      <c r="M85" s="117"/>
      <c r="N85" s="117"/>
      <c r="O85" s="117"/>
    </row>
    <row r="86" spans="1:15" s="118" customFormat="1" ht="31.5" customHeight="1">
      <c r="A86" s="110">
        <v>80</v>
      </c>
      <c r="B86" s="130"/>
      <c r="C86" s="35"/>
      <c r="D86" s="124"/>
      <c r="E86" s="35"/>
      <c r="F86" s="154"/>
      <c r="G86" s="114"/>
      <c r="H86" s="137"/>
      <c r="I86" s="144"/>
      <c r="J86" s="117"/>
      <c r="K86" s="117"/>
      <c r="L86" s="117"/>
      <c r="M86" s="117"/>
      <c r="N86" s="117"/>
      <c r="O86" s="117"/>
    </row>
    <row r="87" spans="1:15" s="118" customFormat="1" ht="31.5" customHeight="1">
      <c r="A87" s="110">
        <v>81</v>
      </c>
      <c r="B87" s="141"/>
      <c r="C87" s="131"/>
      <c r="D87" s="131"/>
      <c r="E87" s="158"/>
      <c r="F87" s="150"/>
      <c r="G87" s="114"/>
      <c r="H87" s="127"/>
      <c r="I87" s="131"/>
      <c r="J87" s="117"/>
      <c r="K87" s="117"/>
      <c r="L87" s="117"/>
      <c r="M87" s="117"/>
      <c r="N87" s="117"/>
      <c r="O87" s="117"/>
    </row>
    <row r="88" spans="1:15" s="118" customFormat="1" ht="31.5" customHeight="1">
      <c r="A88" s="110">
        <v>82</v>
      </c>
      <c r="B88" s="125"/>
      <c r="C88" s="128"/>
      <c r="D88" s="124"/>
      <c r="E88" s="128"/>
      <c r="F88" s="130"/>
      <c r="G88" s="114"/>
      <c r="H88" s="114"/>
      <c r="I88" s="131"/>
      <c r="J88" s="117"/>
      <c r="K88" s="117"/>
      <c r="L88" s="117"/>
      <c r="M88" s="117"/>
      <c r="N88" s="117"/>
      <c r="O88" s="117"/>
    </row>
    <row r="89" spans="1:15" s="118" customFormat="1" ht="31.5" customHeight="1">
      <c r="A89" s="110">
        <v>83</v>
      </c>
      <c r="B89" s="125"/>
      <c r="C89" s="128"/>
      <c r="D89" s="124"/>
      <c r="E89" s="128"/>
      <c r="F89" s="130"/>
      <c r="G89" s="114"/>
      <c r="H89" s="114"/>
      <c r="I89" s="128"/>
      <c r="J89" s="117"/>
      <c r="K89" s="117"/>
      <c r="L89" s="117"/>
      <c r="M89" s="117"/>
      <c r="N89" s="117"/>
      <c r="O89" s="117"/>
    </row>
    <row r="90" spans="1:15" s="118" customFormat="1" ht="31.5" customHeight="1">
      <c r="A90" s="110">
        <v>84</v>
      </c>
      <c r="B90" s="125"/>
      <c r="C90" s="128"/>
      <c r="D90" s="124"/>
      <c r="E90" s="128"/>
      <c r="F90" s="130"/>
      <c r="G90" s="114"/>
      <c r="H90" s="114"/>
      <c r="I90" s="128"/>
      <c r="J90" s="117"/>
      <c r="K90" s="117"/>
      <c r="L90" s="117"/>
      <c r="M90" s="117"/>
      <c r="N90" s="117"/>
      <c r="O90" s="117"/>
    </row>
    <row r="91" spans="1:15" s="118" customFormat="1" ht="31.5" customHeight="1">
      <c r="A91" s="110">
        <v>85</v>
      </c>
      <c r="B91" s="125"/>
      <c r="C91" s="128"/>
      <c r="D91" s="124"/>
      <c r="E91" s="128"/>
      <c r="F91" s="130"/>
      <c r="G91" s="114"/>
      <c r="H91" s="114"/>
      <c r="I91" s="128"/>
      <c r="J91" s="117"/>
      <c r="K91" s="117"/>
      <c r="L91" s="117"/>
      <c r="M91" s="117"/>
      <c r="N91" s="117"/>
      <c r="O91" s="117"/>
    </row>
    <row r="92" spans="1:15" s="118" customFormat="1" ht="31.5" customHeight="1">
      <c r="A92" s="110">
        <v>86</v>
      </c>
      <c r="B92" s="125"/>
      <c r="C92" s="128"/>
      <c r="D92" s="124"/>
      <c r="E92" s="114"/>
      <c r="F92" s="130"/>
      <c r="G92" s="114"/>
      <c r="H92" s="114"/>
      <c r="I92" s="128"/>
      <c r="J92" s="117"/>
      <c r="K92" s="117"/>
      <c r="L92" s="117"/>
      <c r="M92" s="117"/>
      <c r="N92" s="117"/>
      <c r="O92" s="117"/>
    </row>
    <row r="93" spans="1:15" s="118" customFormat="1" ht="31.5" customHeight="1">
      <c r="A93" s="110">
        <v>87</v>
      </c>
      <c r="B93" s="125"/>
      <c r="C93" s="128"/>
      <c r="D93" s="124"/>
      <c r="E93" s="128"/>
      <c r="F93" s="145"/>
      <c r="G93" s="138"/>
      <c r="H93" s="139"/>
      <c r="I93" s="128"/>
      <c r="J93" s="117"/>
      <c r="K93" s="117"/>
      <c r="L93" s="117"/>
      <c r="M93" s="117"/>
      <c r="N93" s="117"/>
      <c r="O93" s="117"/>
    </row>
    <row r="94" spans="1:15" s="118" customFormat="1" ht="31.5" customHeight="1">
      <c r="A94" s="110">
        <v>88</v>
      </c>
      <c r="B94" s="125"/>
      <c r="C94" s="128"/>
      <c r="D94" s="124"/>
      <c r="E94" s="128"/>
      <c r="F94" s="145"/>
      <c r="G94" s="138"/>
      <c r="H94" s="139"/>
      <c r="I94" s="128"/>
      <c r="J94" s="117"/>
      <c r="K94" s="117"/>
      <c r="L94" s="117"/>
      <c r="M94" s="117"/>
      <c r="N94" s="117"/>
      <c r="O94" s="117"/>
    </row>
    <row r="95" spans="1:15" s="118" customFormat="1" ht="31.5" customHeight="1">
      <c r="A95" s="110">
        <v>89</v>
      </c>
      <c r="B95" s="125"/>
      <c r="C95" s="128"/>
      <c r="D95" s="124"/>
      <c r="E95" s="128"/>
      <c r="F95" s="145"/>
      <c r="G95" s="138"/>
      <c r="H95" s="139"/>
      <c r="I95" s="128"/>
      <c r="J95" s="117"/>
      <c r="K95" s="117"/>
      <c r="L95" s="117"/>
      <c r="M95" s="117"/>
      <c r="N95" s="117"/>
      <c r="O95" s="117"/>
    </row>
    <row r="96" spans="1:15" s="118" customFormat="1" ht="31.5" customHeight="1">
      <c r="A96" s="110">
        <v>90</v>
      </c>
      <c r="B96" s="125"/>
      <c r="C96" s="128"/>
      <c r="D96" s="124"/>
      <c r="E96" s="128"/>
      <c r="F96" s="159"/>
      <c r="G96" s="160"/>
      <c r="H96" s="161"/>
      <c r="I96" s="131"/>
      <c r="J96" s="117"/>
      <c r="K96" s="117"/>
      <c r="L96" s="117"/>
      <c r="M96" s="117"/>
      <c r="N96" s="117"/>
      <c r="O96" s="117"/>
    </row>
    <row r="97" spans="1:15" s="118" customFormat="1" ht="31.5" customHeight="1">
      <c r="A97" s="110">
        <v>91</v>
      </c>
      <c r="B97" s="125"/>
      <c r="C97" s="128"/>
      <c r="D97" s="124"/>
      <c r="E97" s="128"/>
      <c r="F97" s="159"/>
      <c r="G97" s="160"/>
      <c r="H97" s="161"/>
      <c r="I97" s="131"/>
      <c r="J97" s="117"/>
      <c r="K97" s="117"/>
      <c r="L97" s="117"/>
      <c r="M97" s="117"/>
      <c r="N97" s="117"/>
      <c r="O97" s="117"/>
    </row>
    <row r="98" spans="1:15" s="118" customFormat="1" ht="31.5" customHeight="1">
      <c r="A98" s="110">
        <v>92</v>
      </c>
      <c r="B98" s="125"/>
      <c r="C98" s="128"/>
      <c r="D98" s="124"/>
      <c r="E98" s="128"/>
      <c r="F98" s="111"/>
      <c r="G98" s="126"/>
      <c r="H98" s="133"/>
      <c r="I98" s="131"/>
      <c r="J98" s="117"/>
      <c r="K98" s="117"/>
      <c r="L98" s="117"/>
      <c r="M98" s="117"/>
      <c r="N98" s="117"/>
      <c r="O98" s="117"/>
    </row>
    <row r="99" spans="1:15" s="118" customFormat="1" ht="31.5" customHeight="1">
      <c r="A99" s="110">
        <v>93</v>
      </c>
      <c r="B99" s="125"/>
      <c r="C99" s="128"/>
      <c r="D99" s="124"/>
      <c r="E99" s="128"/>
      <c r="F99" s="111"/>
      <c r="G99" s="126"/>
      <c r="H99" s="133"/>
      <c r="I99" s="131"/>
      <c r="J99" s="117"/>
      <c r="K99" s="117"/>
      <c r="L99" s="117"/>
      <c r="M99" s="117"/>
      <c r="N99" s="117"/>
      <c r="O99" s="117"/>
    </row>
    <row r="100" spans="1:15" s="118" customFormat="1" ht="31.5" customHeight="1">
      <c r="A100" s="110">
        <v>94</v>
      </c>
      <c r="B100" s="162"/>
      <c r="C100" s="163"/>
      <c r="D100" s="163"/>
      <c r="E100" s="164"/>
      <c r="F100" s="162"/>
      <c r="G100" s="165"/>
      <c r="H100" s="114"/>
      <c r="I100" s="128"/>
      <c r="J100" s="117"/>
      <c r="K100" s="117"/>
      <c r="L100" s="117"/>
      <c r="M100" s="117"/>
      <c r="N100" s="117"/>
      <c r="O100" s="117"/>
    </row>
    <row r="101" spans="1:15" s="118" customFormat="1" ht="31.5" customHeight="1">
      <c r="A101" s="110">
        <v>95</v>
      </c>
      <c r="B101" s="162"/>
      <c r="C101" s="163"/>
      <c r="D101" s="163"/>
      <c r="E101" s="164"/>
      <c r="F101" s="162"/>
      <c r="G101" s="114"/>
      <c r="H101" s="114"/>
      <c r="I101" s="128"/>
      <c r="J101" s="117"/>
      <c r="K101" s="117"/>
      <c r="L101" s="117"/>
      <c r="M101" s="117"/>
      <c r="N101" s="117"/>
      <c r="O101" s="117"/>
    </row>
    <row r="102" spans="1:15" s="118" customFormat="1" ht="31.5" customHeight="1">
      <c r="A102" s="110">
        <v>96</v>
      </c>
      <c r="B102" s="162"/>
      <c r="C102" s="163"/>
      <c r="D102" s="163"/>
      <c r="E102" s="128"/>
      <c r="F102" s="162"/>
      <c r="G102" s="114"/>
      <c r="H102" s="114"/>
      <c r="I102" s="128"/>
      <c r="J102" s="117"/>
      <c r="K102" s="117"/>
      <c r="L102" s="117"/>
      <c r="M102" s="117"/>
      <c r="N102" s="117"/>
      <c r="O102" s="117"/>
    </row>
    <row r="103" spans="1:15" s="118" customFormat="1" ht="31.5" customHeight="1">
      <c r="A103" s="110">
        <v>97</v>
      </c>
      <c r="B103" s="162"/>
      <c r="C103" s="163"/>
      <c r="D103" s="163"/>
      <c r="E103" s="128"/>
      <c r="F103" s="162"/>
      <c r="G103" s="165"/>
      <c r="H103" s="114"/>
      <c r="I103" s="128"/>
      <c r="J103" s="117"/>
      <c r="K103" s="117"/>
      <c r="L103" s="117"/>
      <c r="M103" s="117"/>
      <c r="N103" s="117"/>
      <c r="O103" s="117"/>
    </row>
    <row r="104" spans="1:15" s="167" customFormat="1" ht="31.5" customHeight="1">
      <c r="A104" s="110">
        <v>98</v>
      </c>
      <c r="B104" s="125"/>
      <c r="C104" s="125"/>
      <c r="D104" s="166"/>
      <c r="E104" s="149"/>
      <c r="F104" s="130"/>
      <c r="G104" s="114"/>
      <c r="H104" s="149"/>
      <c r="I104" s="128"/>
      <c r="J104" s="117"/>
      <c r="K104" s="117"/>
      <c r="L104" s="117"/>
      <c r="M104" s="117"/>
      <c r="N104" s="117"/>
      <c r="O104" s="117"/>
    </row>
    <row r="105" spans="1:14" s="167" customFormat="1" ht="30" customHeight="1">
      <c r="A105" s="168"/>
      <c r="B105" s="169" t="s">
        <v>2</v>
      </c>
      <c r="C105" s="170"/>
      <c r="D105" s="170"/>
      <c r="E105" s="170"/>
      <c r="F105" s="103"/>
      <c r="G105" s="103"/>
      <c r="H105" s="171"/>
      <c r="I105" s="172"/>
      <c r="J105" s="168"/>
      <c r="K105" s="168"/>
      <c r="L105" s="173"/>
      <c r="M105" s="173"/>
      <c r="N105" s="173"/>
    </row>
    <row r="106" spans="1:14" s="167" customFormat="1" ht="30" customHeight="1">
      <c r="A106" s="168"/>
      <c r="B106" s="169" t="s">
        <v>3</v>
      </c>
      <c r="C106" s="170"/>
      <c r="D106" s="170"/>
      <c r="E106" s="170"/>
      <c r="F106" s="103"/>
      <c r="G106" s="103"/>
      <c r="H106" s="171"/>
      <c r="I106" s="172"/>
      <c r="J106" s="168"/>
      <c r="K106" s="168"/>
      <c r="L106" s="173"/>
      <c r="M106" s="173"/>
      <c r="N106" s="173"/>
    </row>
  </sheetData>
  <sheetProtection/>
  <mergeCells count="14">
    <mergeCell ref="A5:A6"/>
    <mergeCell ref="B5:B6"/>
    <mergeCell ref="C5:C6"/>
    <mergeCell ref="D5:D6"/>
    <mergeCell ref="G5:G6"/>
    <mergeCell ref="H5:H6"/>
    <mergeCell ref="I5:I6"/>
    <mergeCell ref="J5:O5"/>
    <mergeCell ref="A1:O1"/>
    <mergeCell ref="A2:O2"/>
    <mergeCell ref="A3:O3"/>
    <mergeCell ref="J4:O4"/>
    <mergeCell ref="E5:E6"/>
    <mergeCell ref="F5:F6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="90" zoomScaleNormal="90" workbookViewId="0" topLeftCell="A1">
      <selection activeCell="G8" sqref="G8:G9"/>
    </sheetView>
  </sheetViews>
  <sheetFormatPr defaultColWidth="9.140625" defaultRowHeight="12.75"/>
  <cols>
    <col min="1" max="1" width="4.7109375" style="26" customWidth="1"/>
    <col min="2" max="2" width="20.7109375" style="27" customWidth="1"/>
    <col min="3" max="3" width="6.7109375" style="26" hidden="1" customWidth="1"/>
    <col min="4" max="4" width="6.7109375" style="26" customWidth="1"/>
    <col min="5" max="5" width="8.7109375" style="26" hidden="1" customWidth="1"/>
    <col min="6" max="6" width="32.7109375" style="26" customWidth="1"/>
    <col min="7" max="7" width="8.7109375" style="26" customWidth="1"/>
    <col min="8" max="9" width="20.7109375" style="26" customWidth="1"/>
    <col min="10" max="10" width="6.7109375" style="26" customWidth="1"/>
    <col min="11" max="11" width="8.7109375" style="26" customWidth="1"/>
    <col min="12" max="12" width="4.7109375" style="26" customWidth="1"/>
    <col min="13" max="13" width="6.7109375" style="26" customWidth="1"/>
    <col min="14" max="14" width="8.7109375" style="26" customWidth="1"/>
    <col min="15" max="15" width="4.7109375" style="26" customWidth="1"/>
    <col min="16" max="16" width="6.7109375" style="26" customWidth="1"/>
    <col min="17" max="17" width="8.7109375" style="26" customWidth="1"/>
    <col min="18" max="19" width="4.7109375" style="26" customWidth="1"/>
    <col min="20" max="20" width="6.7109375" style="26" customWidth="1"/>
    <col min="21" max="21" width="8.7109375" style="26" customWidth="1"/>
    <col min="22" max="22" width="6.7109375" style="26" hidden="1" customWidth="1"/>
    <col min="23" max="16384" width="9.140625" style="26" customWidth="1"/>
  </cols>
  <sheetData>
    <row r="1" spans="1:22" ht="24.75" customHeight="1">
      <c r="A1" s="317" t="s">
        <v>247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2" ht="24.75" customHeight="1">
      <c r="A2" s="318" t="s">
        <v>55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2" ht="24.75" customHeight="1">
      <c r="A3" s="318" t="s">
        <v>263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</row>
    <row r="4" spans="1:22" ht="24.75" customHeight="1">
      <c r="A4" s="319" t="s">
        <v>246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</row>
    <row r="5" spans="1:22" ht="24.75" customHeight="1">
      <c r="A5" s="320" t="s">
        <v>212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</row>
    <row r="6" spans="1:25" ht="24.75" customHeight="1">
      <c r="A6" s="321" t="s">
        <v>276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28"/>
      <c r="X6" s="28"/>
      <c r="Y6" s="28"/>
    </row>
    <row r="7" spans="1:22" s="192" customFormat="1" ht="24.75" customHeight="1">
      <c r="A7" s="186" t="s">
        <v>48</v>
      </c>
      <c r="B7" s="187"/>
      <c r="C7" s="188"/>
      <c r="D7" s="188"/>
      <c r="E7" s="188"/>
      <c r="F7" s="189"/>
      <c r="G7" s="189"/>
      <c r="H7" s="189"/>
      <c r="I7" s="191"/>
      <c r="J7" s="191"/>
      <c r="K7" s="191"/>
      <c r="L7" s="191"/>
      <c r="M7" s="191"/>
      <c r="N7" s="191"/>
      <c r="O7" s="191"/>
      <c r="P7" s="191"/>
      <c r="Q7" s="322" t="s">
        <v>248</v>
      </c>
      <c r="R7" s="322"/>
      <c r="S7" s="322"/>
      <c r="T7" s="322"/>
      <c r="U7" s="322"/>
      <c r="V7" s="322"/>
    </row>
    <row r="8" spans="1:22" ht="19.5" customHeight="1">
      <c r="A8" s="323" t="s">
        <v>1</v>
      </c>
      <c r="B8" s="324" t="s">
        <v>28</v>
      </c>
      <c r="C8" s="316" t="s">
        <v>51</v>
      </c>
      <c r="D8" s="326" t="s">
        <v>34</v>
      </c>
      <c r="E8" s="328" t="s">
        <v>53</v>
      </c>
      <c r="F8" s="330" t="s">
        <v>29</v>
      </c>
      <c r="G8" s="332" t="s">
        <v>53</v>
      </c>
      <c r="H8" s="332" t="s">
        <v>11</v>
      </c>
      <c r="I8" s="335" t="s">
        <v>5</v>
      </c>
      <c r="J8" s="340" t="s">
        <v>20</v>
      </c>
      <c r="K8" s="341"/>
      <c r="L8" s="342"/>
      <c r="M8" s="340" t="s">
        <v>6</v>
      </c>
      <c r="N8" s="341"/>
      <c r="O8" s="342"/>
      <c r="P8" s="340" t="s">
        <v>33</v>
      </c>
      <c r="Q8" s="341"/>
      <c r="R8" s="342"/>
      <c r="S8" s="343" t="s">
        <v>7</v>
      </c>
      <c r="T8" s="343" t="s">
        <v>8</v>
      </c>
      <c r="U8" s="345" t="s">
        <v>9</v>
      </c>
      <c r="V8" s="337" t="s">
        <v>25</v>
      </c>
    </row>
    <row r="9" spans="1:22" ht="39.75" customHeight="1">
      <c r="A9" s="323"/>
      <c r="B9" s="325"/>
      <c r="C9" s="316"/>
      <c r="D9" s="327"/>
      <c r="E9" s="329"/>
      <c r="F9" s="331"/>
      <c r="G9" s="333"/>
      <c r="H9" s="334"/>
      <c r="I9" s="336"/>
      <c r="J9" s="50" t="s">
        <v>26</v>
      </c>
      <c r="K9" s="51" t="s">
        <v>0</v>
      </c>
      <c r="L9" s="50" t="s">
        <v>1</v>
      </c>
      <c r="M9" s="50" t="s">
        <v>26</v>
      </c>
      <c r="N9" s="51" t="s">
        <v>0</v>
      </c>
      <c r="O9" s="50" t="s">
        <v>1</v>
      </c>
      <c r="P9" s="50" t="s">
        <v>26</v>
      </c>
      <c r="Q9" s="51" t="s">
        <v>0</v>
      </c>
      <c r="R9" s="50" t="s">
        <v>1</v>
      </c>
      <c r="S9" s="344"/>
      <c r="T9" s="344"/>
      <c r="U9" s="346"/>
      <c r="V9" s="338"/>
    </row>
    <row r="10" spans="1:28" ht="31.5" customHeight="1">
      <c r="A10" s="56">
        <v>1</v>
      </c>
      <c r="B10" s="198" t="s">
        <v>79</v>
      </c>
      <c r="C10" s="112">
        <v>1977</v>
      </c>
      <c r="D10" s="112" t="s">
        <v>4</v>
      </c>
      <c r="E10" s="177" t="s">
        <v>118</v>
      </c>
      <c r="F10" s="113" t="s">
        <v>39</v>
      </c>
      <c r="G10" s="36" t="s">
        <v>38</v>
      </c>
      <c r="H10" s="67" t="s">
        <v>37</v>
      </c>
      <c r="I10" s="35" t="s">
        <v>22</v>
      </c>
      <c r="J10" s="94">
        <v>228</v>
      </c>
      <c r="K10" s="215">
        <f>ROUND(J10/3.8,5)</f>
        <v>60</v>
      </c>
      <c r="L10" s="94">
        <f>RANK(K10,K$10:K$10,0)</f>
        <v>1</v>
      </c>
      <c r="M10" s="94">
        <v>234</v>
      </c>
      <c r="N10" s="215">
        <f>ROUND(M10/3.8,5)</f>
        <v>61.57895</v>
      </c>
      <c r="O10" s="94">
        <f>RANK(N10,N$10:N$10,0)</f>
        <v>1</v>
      </c>
      <c r="P10" s="94">
        <v>236.5</v>
      </c>
      <c r="Q10" s="215">
        <f>ROUND(P10/3.8,5)</f>
        <v>62.23684</v>
      </c>
      <c r="R10" s="94">
        <f>RANK(Q10,Q$10:Q$10,0)</f>
        <v>1</v>
      </c>
      <c r="S10" s="94"/>
      <c r="T10" s="94">
        <f>J10+M10+P10</f>
        <v>698.5</v>
      </c>
      <c r="U10" s="216">
        <f>ROUND(T10/3.8/3,5)</f>
        <v>61.27193</v>
      </c>
      <c r="V10" s="96"/>
      <c r="W10" s="29"/>
      <c r="X10" s="29"/>
      <c r="Y10" s="29"/>
      <c r="Z10" s="29"/>
      <c r="AA10" s="29"/>
      <c r="AB10" s="29"/>
    </row>
    <row r="11" spans="1:28" ht="24.75" customHeight="1">
      <c r="A11" s="251"/>
      <c r="B11" s="252"/>
      <c r="C11" s="210"/>
      <c r="D11" s="210"/>
      <c r="E11" s="253"/>
      <c r="F11" s="254"/>
      <c r="G11" s="255"/>
      <c r="H11" s="256"/>
      <c r="I11" s="81"/>
      <c r="J11" s="257"/>
      <c r="K11" s="258"/>
      <c r="L11" s="257"/>
      <c r="M11" s="257"/>
      <c r="N11" s="258"/>
      <c r="O11" s="257"/>
      <c r="P11" s="257"/>
      <c r="Q11" s="258"/>
      <c r="R11" s="257"/>
      <c r="S11" s="257"/>
      <c r="T11" s="257"/>
      <c r="U11" s="259"/>
      <c r="V11" s="96"/>
      <c r="W11" s="29"/>
      <c r="X11" s="29"/>
      <c r="Y11" s="29"/>
      <c r="Z11" s="29"/>
      <c r="AA11" s="29"/>
      <c r="AB11" s="29"/>
    </row>
    <row r="12" spans="1:28" s="270" customFormat="1" ht="24.75" customHeight="1">
      <c r="A12" s="261"/>
      <c r="B12" s="262" t="s">
        <v>2</v>
      </c>
      <c r="C12" s="263"/>
      <c r="D12" s="263"/>
      <c r="E12" s="263"/>
      <c r="F12" s="264"/>
      <c r="G12" s="264"/>
      <c r="H12" s="265"/>
      <c r="I12" s="264" t="s">
        <v>277</v>
      </c>
      <c r="J12" s="266"/>
      <c r="K12" s="264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69"/>
      <c r="X12" s="269"/>
      <c r="Y12" s="269"/>
      <c r="Z12" s="269"/>
      <c r="AA12" s="269"/>
      <c r="AB12" s="269"/>
    </row>
    <row r="13" spans="1:22" ht="24.75" customHeight="1">
      <c r="A13" s="76"/>
      <c r="B13" s="260" t="s">
        <v>3</v>
      </c>
      <c r="C13" s="53"/>
      <c r="D13" s="53"/>
      <c r="E13" s="53"/>
      <c r="F13" s="32"/>
      <c r="G13" s="32"/>
      <c r="H13" s="54"/>
      <c r="I13" s="53" t="s">
        <v>278</v>
      </c>
      <c r="J13" s="55"/>
      <c r="K13" s="32"/>
      <c r="L13" s="76"/>
      <c r="M13" s="76"/>
      <c r="N13" s="76"/>
      <c r="O13" s="49"/>
      <c r="P13" s="49"/>
      <c r="Q13" s="49"/>
      <c r="R13" s="49"/>
      <c r="S13" s="49"/>
      <c r="T13" s="49"/>
      <c r="U13" s="49"/>
      <c r="V13" s="96"/>
    </row>
    <row r="14" spans="1:22" ht="24.75" customHeight="1">
      <c r="A14" s="29"/>
      <c r="L14" s="79"/>
      <c r="M14" s="76"/>
      <c r="N14" s="76"/>
      <c r="O14" s="49"/>
      <c r="P14" s="49"/>
      <c r="Q14" s="49"/>
      <c r="R14" s="49"/>
      <c r="S14" s="49"/>
      <c r="T14" s="49"/>
      <c r="U14" s="49"/>
      <c r="V14" s="49"/>
    </row>
    <row r="15" spans="1:22" ht="24.75" customHeight="1">
      <c r="A15" s="29"/>
      <c r="B15" s="57"/>
      <c r="C15" s="77"/>
      <c r="D15" s="77"/>
      <c r="E15" s="77"/>
      <c r="F15" s="78"/>
      <c r="G15" s="57"/>
      <c r="H15" s="57"/>
      <c r="I15" s="57"/>
      <c r="J15" s="65"/>
      <c r="K15" s="66"/>
      <c r="L15" s="79"/>
      <c r="M15" s="29"/>
      <c r="N15" s="29"/>
      <c r="V15" s="49"/>
    </row>
    <row r="16" spans="1:22" ht="24.75" customHeight="1">
      <c r="A16" s="29"/>
      <c r="B16" s="57"/>
      <c r="C16" s="77"/>
      <c r="D16" s="77"/>
      <c r="E16" s="77"/>
      <c r="F16" s="80"/>
      <c r="G16" s="57"/>
      <c r="H16" s="57"/>
      <c r="I16" s="57"/>
      <c r="J16" s="65"/>
      <c r="K16" s="66"/>
      <c r="L16" s="81"/>
      <c r="M16" s="29"/>
      <c r="N16" s="29"/>
      <c r="V16" s="49"/>
    </row>
    <row r="17" spans="1:22" ht="24.75" customHeight="1">
      <c r="A17" s="29"/>
      <c r="B17" s="57"/>
      <c r="C17" s="77"/>
      <c r="D17" s="77"/>
      <c r="E17" s="77"/>
      <c r="F17" s="82"/>
      <c r="G17" s="57"/>
      <c r="H17" s="57"/>
      <c r="I17" s="57"/>
      <c r="J17" s="83"/>
      <c r="K17" s="66"/>
      <c r="L17" s="84"/>
      <c r="M17" s="29"/>
      <c r="N17" s="29"/>
      <c r="V17" s="49"/>
    </row>
    <row r="18" spans="1:22" ht="24.75" customHeight="1">
      <c r="A18" s="29"/>
      <c r="B18" s="85"/>
      <c r="C18" s="85"/>
      <c r="D18" s="85"/>
      <c r="E18" s="85"/>
      <c r="F18" s="85"/>
      <c r="G18" s="85"/>
      <c r="H18" s="85"/>
      <c r="I18" s="85"/>
      <c r="J18" s="86"/>
      <c r="K18" s="85"/>
      <c r="L18" s="85"/>
      <c r="M18" s="29"/>
      <c r="N18" s="29"/>
      <c r="V18" s="49"/>
    </row>
    <row r="19" spans="1:14" ht="31.5" customHeight="1">
      <c r="A19" s="2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29"/>
      <c r="N19" s="29"/>
    </row>
    <row r="20" spans="1:14" ht="31.5" customHeight="1">
      <c r="A20" s="29"/>
      <c r="B20" s="87"/>
      <c r="C20" s="88"/>
      <c r="D20" s="88"/>
      <c r="E20" s="88"/>
      <c r="F20" s="78"/>
      <c r="G20" s="57"/>
      <c r="H20" s="57"/>
      <c r="I20" s="57"/>
      <c r="J20" s="89"/>
      <c r="K20" s="66"/>
      <c r="L20" s="81"/>
      <c r="M20" s="29"/>
      <c r="N20" s="29"/>
    </row>
    <row r="21" spans="1:14" ht="31.5" customHeight="1">
      <c r="A21" s="29"/>
      <c r="B21" s="87"/>
      <c r="C21" s="88"/>
      <c r="D21" s="88"/>
      <c r="E21" s="88"/>
      <c r="F21" s="78"/>
      <c r="G21" s="87"/>
      <c r="H21" s="87"/>
      <c r="I21" s="87"/>
      <c r="J21" s="65"/>
      <c r="K21" s="90"/>
      <c r="L21" s="79"/>
      <c r="M21" s="29"/>
      <c r="N21" s="29"/>
    </row>
    <row r="22" spans="1:14" ht="31.5" customHeight="1">
      <c r="A22" s="29"/>
      <c r="B22" s="87"/>
      <c r="C22" s="88"/>
      <c r="D22" s="88"/>
      <c r="E22" s="88"/>
      <c r="F22" s="91"/>
      <c r="G22" s="87"/>
      <c r="H22" s="87"/>
      <c r="I22" s="87"/>
      <c r="J22" s="89"/>
      <c r="K22" s="90"/>
      <c r="L22" s="81"/>
      <c r="M22" s="29"/>
      <c r="N22" s="29"/>
    </row>
    <row r="23" spans="1:14" ht="15" customHeight="1">
      <c r="A23" s="29"/>
      <c r="B23" s="87"/>
      <c r="C23" s="88"/>
      <c r="D23" s="88"/>
      <c r="E23" s="88"/>
      <c r="F23" s="78"/>
      <c r="G23" s="57"/>
      <c r="H23" s="57"/>
      <c r="I23" s="57"/>
      <c r="J23" s="89"/>
      <c r="K23" s="66"/>
      <c r="L23" s="81"/>
      <c r="M23" s="29"/>
      <c r="N23" s="29"/>
    </row>
    <row r="24" spans="1:14" ht="15" customHeight="1">
      <c r="A24" s="29"/>
      <c r="B24" s="87"/>
      <c r="C24" s="88"/>
      <c r="D24" s="88"/>
      <c r="E24" s="88"/>
      <c r="F24" s="82"/>
      <c r="G24" s="57"/>
      <c r="H24" s="57"/>
      <c r="I24" s="57"/>
      <c r="J24" s="83"/>
      <c r="K24" s="66"/>
      <c r="L24" s="84"/>
      <c r="M24" s="29"/>
      <c r="N24" s="29"/>
    </row>
    <row r="25" spans="1:14" ht="15" customHeight="1">
      <c r="A25" s="29"/>
      <c r="B25" s="87"/>
      <c r="C25" s="88"/>
      <c r="D25" s="88"/>
      <c r="E25" s="88"/>
      <c r="F25" s="78"/>
      <c r="G25" s="87"/>
      <c r="H25" s="87"/>
      <c r="I25" s="87"/>
      <c r="J25" s="89"/>
      <c r="K25" s="90"/>
      <c r="L25" s="81"/>
      <c r="M25" s="29"/>
      <c r="N25" s="29"/>
    </row>
    <row r="26" spans="1:14" ht="15" customHeight="1">
      <c r="A26" s="29"/>
      <c r="B26" s="87"/>
      <c r="C26" s="88"/>
      <c r="D26" s="88"/>
      <c r="E26" s="88"/>
      <c r="F26" s="78"/>
      <c r="G26" s="57"/>
      <c r="H26" s="57"/>
      <c r="I26" s="57"/>
      <c r="J26" s="89"/>
      <c r="K26" s="66"/>
      <c r="L26" s="81"/>
      <c r="M26" s="29"/>
      <c r="N26" s="29"/>
    </row>
    <row r="27" spans="1:14" ht="12.75">
      <c r="A27" s="29"/>
      <c r="B27" s="87"/>
      <c r="C27" s="88"/>
      <c r="D27" s="88"/>
      <c r="E27" s="88"/>
      <c r="F27" s="82"/>
      <c r="G27" s="57"/>
      <c r="H27" s="57"/>
      <c r="I27" s="57"/>
      <c r="J27" s="83"/>
      <c r="K27" s="90"/>
      <c r="L27" s="84"/>
      <c r="M27" s="29"/>
      <c r="N27" s="29"/>
    </row>
    <row r="28" spans="1:14" ht="12.75">
      <c r="A28" s="29"/>
      <c r="B28" s="87"/>
      <c r="C28" s="88"/>
      <c r="D28" s="88"/>
      <c r="E28" s="88"/>
      <c r="F28" s="92"/>
      <c r="G28" s="57"/>
      <c r="H28" s="57"/>
      <c r="I28" s="57"/>
      <c r="J28" s="89"/>
      <c r="K28" s="90"/>
      <c r="L28" s="79"/>
      <c r="M28" s="29"/>
      <c r="N28" s="29"/>
    </row>
    <row r="29" spans="1:14" ht="12.75">
      <c r="A29" s="29"/>
      <c r="B29" s="9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>
      <c r="A30" s="29"/>
      <c r="B30" s="9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2:14" ht="12.75">
      <c r="B31" s="9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sheetProtection/>
  <mergeCells count="24">
    <mergeCell ref="V8:V9"/>
    <mergeCell ref="B19:L19"/>
    <mergeCell ref="J8:L8"/>
    <mergeCell ref="M8:O8"/>
    <mergeCell ref="P8:R8"/>
    <mergeCell ref="S8:S9"/>
    <mergeCell ref="T8:T9"/>
    <mergeCell ref="U8:U9"/>
    <mergeCell ref="Q7:V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V1"/>
    <mergeCell ref="A2:V2"/>
    <mergeCell ref="A3:V3"/>
    <mergeCell ref="A4:V4"/>
    <mergeCell ref="A5:V5"/>
    <mergeCell ref="A6:V6"/>
  </mergeCells>
  <printOptions/>
  <pageMargins left="0.25" right="0.25" top="0.75" bottom="0.75" header="0.3" footer="0.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90" zoomScaleNormal="90" workbookViewId="0" topLeftCell="A7">
      <selection activeCell="Z22" sqref="Z22"/>
    </sheetView>
  </sheetViews>
  <sheetFormatPr defaultColWidth="9.140625" defaultRowHeight="12.75"/>
  <cols>
    <col min="1" max="1" width="4.7109375" style="26" customWidth="1"/>
    <col min="2" max="2" width="20.7109375" style="27" customWidth="1"/>
    <col min="3" max="3" width="6.7109375" style="26" hidden="1" customWidth="1"/>
    <col min="4" max="4" width="6.7109375" style="26" customWidth="1"/>
    <col min="5" max="5" width="8.7109375" style="26" hidden="1" customWidth="1"/>
    <col min="6" max="6" width="32.7109375" style="26" customWidth="1"/>
    <col min="7" max="7" width="8.7109375" style="26" customWidth="1"/>
    <col min="8" max="8" width="15.7109375" style="26" customWidth="1"/>
    <col min="9" max="9" width="20.7109375" style="26" customWidth="1"/>
    <col min="10" max="10" width="6.7109375" style="26" customWidth="1"/>
    <col min="11" max="11" width="8.7109375" style="26" customWidth="1"/>
    <col min="12" max="12" width="4.7109375" style="26" customWidth="1"/>
    <col min="13" max="13" width="6.7109375" style="26" customWidth="1"/>
    <col min="14" max="14" width="8.7109375" style="26" customWidth="1"/>
    <col min="15" max="15" width="4.7109375" style="26" customWidth="1"/>
    <col min="16" max="16" width="6.7109375" style="26" customWidth="1"/>
    <col min="17" max="17" width="8.7109375" style="26" customWidth="1"/>
    <col min="18" max="19" width="4.7109375" style="26" customWidth="1"/>
    <col min="20" max="20" width="6.7109375" style="26" customWidth="1"/>
    <col min="21" max="21" width="8.7109375" style="26" customWidth="1"/>
    <col min="22" max="22" width="6.7109375" style="26" hidden="1" customWidth="1"/>
    <col min="23" max="23" width="6.7109375" style="26" customWidth="1"/>
    <col min="24" max="16384" width="9.140625" style="26" customWidth="1"/>
  </cols>
  <sheetData>
    <row r="1" spans="1:23" ht="24.75" customHeight="1">
      <c r="A1" s="317" t="s">
        <v>247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3" ht="19.5" customHeight="1">
      <c r="A2" s="318" t="s">
        <v>55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ht="19.5" customHeight="1">
      <c r="A3" s="318" t="s">
        <v>263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</row>
    <row r="4" spans="1:23" ht="24.75" customHeight="1">
      <c r="A4" s="319" t="s">
        <v>24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</row>
    <row r="5" spans="1:23" ht="19.5" customHeight="1">
      <c r="A5" s="320" t="s">
        <v>249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</row>
    <row r="6" spans="1:24" ht="19.5" customHeight="1">
      <c r="A6" s="321" t="s">
        <v>283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28"/>
    </row>
    <row r="7" spans="1:23" s="192" customFormat="1" ht="24.75" customHeight="1">
      <c r="A7" s="186" t="s">
        <v>48</v>
      </c>
      <c r="B7" s="187"/>
      <c r="C7" s="188"/>
      <c r="D7" s="188"/>
      <c r="E7" s="188"/>
      <c r="F7" s="189"/>
      <c r="G7" s="189"/>
      <c r="H7" s="189"/>
      <c r="I7" s="191"/>
      <c r="J7" s="191"/>
      <c r="K7" s="191"/>
      <c r="L7" s="191"/>
      <c r="M7" s="191"/>
      <c r="N7" s="191"/>
      <c r="O7" s="191"/>
      <c r="P7" s="191"/>
      <c r="Q7" s="354" t="s">
        <v>248</v>
      </c>
      <c r="R7" s="354"/>
      <c r="S7" s="354"/>
      <c r="T7" s="354"/>
      <c r="U7" s="354"/>
      <c r="V7" s="354"/>
      <c r="W7" s="354"/>
    </row>
    <row r="8" spans="1:23" ht="19.5" customHeight="1">
      <c r="A8" s="323" t="s">
        <v>1</v>
      </c>
      <c r="B8" s="352" t="s">
        <v>28</v>
      </c>
      <c r="C8" s="316" t="s">
        <v>51</v>
      </c>
      <c r="D8" s="358" t="s">
        <v>34</v>
      </c>
      <c r="E8" s="359" t="s">
        <v>53</v>
      </c>
      <c r="F8" s="347" t="s">
        <v>29</v>
      </c>
      <c r="G8" s="353" t="s">
        <v>53</v>
      </c>
      <c r="H8" s="353" t="s">
        <v>11</v>
      </c>
      <c r="I8" s="352" t="s">
        <v>5</v>
      </c>
      <c r="J8" s="352" t="s">
        <v>20</v>
      </c>
      <c r="K8" s="352"/>
      <c r="L8" s="352"/>
      <c r="M8" s="352" t="s">
        <v>6</v>
      </c>
      <c r="N8" s="352"/>
      <c r="O8" s="352"/>
      <c r="P8" s="352" t="s">
        <v>33</v>
      </c>
      <c r="Q8" s="352"/>
      <c r="R8" s="352"/>
      <c r="S8" s="323" t="s">
        <v>7</v>
      </c>
      <c r="T8" s="323" t="s">
        <v>8</v>
      </c>
      <c r="U8" s="352" t="s">
        <v>9</v>
      </c>
      <c r="V8" s="356" t="s">
        <v>25</v>
      </c>
      <c r="W8" s="352" t="s">
        <v>267</v>
      </c>
    </row>
    <row r="9" spans="1:23" ht="39.75" customHeight="1">
      <c r="A9" s="323"/>
      <c r="B9" s="352"/>
      <c r="C9" s="316"/>
      <c r="D9" s="359"/>
      <c r="E9" s="359"/>
      <c r="F9" s="347"/>
      <c r="G9" s="353"/>
      <c r="H9" s="353"/>
      <c r="I9" s="352"/>
      <c r="J9" s="245" t="s">
        <v>26</v>
      </c>
      <c r="K9" s="246" t="s">
        <v>0</v>
      </c>
      <c r="L9" s="245" t="s">
        <v>1</v>
      </c>
      <c r="M9" s="245" t="s">
        <v>26</v>
      </c>
      <c r="N9" s="246" t="s">
        <v>0</v>
      </c>
      <c r="O9" s="245" t="s">
        <v>1</v>
      </c>
      <c r="P9" s="245" t="s">
        <v>26</v>
      </c>
      <c r="Q9" s="246" t="s">
        <v>0</v>
      </c>
      <c r="R9" s="245" t="s">
        <v>1</v>
      </c>
      <c r="S9" s="323"/>
      <c r="T9" s="323"/>
      <c r="U9" s="355"/>
      <c r="V9" s="357"/>
      <c r="W9" s="355"/>
    </row>
    <row r="10" spans="1:23" ht="19.5" customHeight="1">
      <c r="A10" s="348" t="s">
        <v>281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50"/>
      <c r="W10" s="351"/>
    </row>
    <row r="11" spans="1:27" ht="31.5" customHeight="1">
      <c r="A11" s="56">
        <v>1</v>
      </c>
      <c r="B11" s="203" t="s">
        <v>228</v>
      </c>
      <c r="C11" s="112">
        <v>2000</v>
      </c>
      <c r="D11" s="124" t="s">
        <v>71</v>
      </c>
      <c r="E11" s="144"/>
      <c r="F11" s="100" t="s">
        <v>229</v>
      </c>
      <c r="G11" s="36" t="s">
        <v>226</v>
      </c>
      <c r="H11" s="67" t="s">
        <v>227</v>
      </c>
      <c r="I11" s="99" t="s">
        <v>225</v>
      </c>
      <c r="J11" s="94">
        <v>219.5</v>
      </c>
      <c r="K11" s="215">
        <f>ROUND(J11/3.4,5)</f>
        <v>64.55882</v>
      </c>
      <c r="L11" s="94">
        <f>RANK(K11,K$11:K$15,0)</f>
        <v>1</v>
      </c>
      <c r="M11" s="94">
        <v>218.5</v>
      </c>
      <c r="N11" s="215">
        <f>ROUND(M11/3.4,5)</f>
        <v>64.26471</v>
      </c>
      <c r="O11" s="94">
        <f>RANK(N11,N$11:N$15,0)</f>
        <v>1</v>
      </c>
      <c r="P11" s="94">
        <v>224</v>
      </c>
      <c r="Q11" s="215">
        <f>ROUND(P11/3.4,5)</f>
        <v>65.88235</v>
      </c>
      <c r="R11" s="94">
        <f>RANK(Q11,Q$11:Q$15,0)</f>
        <v>2</v>
      </c>
      <c r="S11" s="94"/>
      <c r="T11" s="94">
        <f>J11+M11+P11</f>
        <v>662</v>
      </c>
      <c r="U11" s="216">
        <f>ROUND(T11/3.4/3,5)</f>
        <v>64.90196</v>
      </c>
      <c r="V11" s="216"/>
      <c r="W11" s="216" t="s">
        <v>268</v>
      </c>
      <c r="X11" s="29"/>
      <c r="Y11" s="29"/>
      <c r="Z11" s="29"/>
      <c r="AA11" s="29"/>
    </row>
    <row r="12" spans="1:27" ht="31.5" customHeight="1">
      <c r="A12" s="56">
        <v>2</v>
      </c>
      <c r="B12" s="125" t="s">
        <v>153</v>
      </c>
      <c r="C12" s="128">
        <v>1998</v>
      </c>
      <c r="D12" s="124" t="s">
        <v>117</v>
      </c>
      <c r="E12" s="128"/>
      <c r="F12" s="31" t="s">
        <v>27</v>
      </c>
      <c r="G12" s="36" t="s">
        <v>14</v>
      </c>
      <c r="H12" s="67" t="s">
        <v>13</v>
      </c>
      <c r="I12" s="37" t="s">
        <v>22</v>
      </c>
      <c r="J12" s="94">
        <v>218</v>
      </c>
      <c r="K12" s="215">
        <f>ROUND(J12/3.4,5)</f>
        <v>64.11765</v>
      </c>
      <c r="L12" s="94">
        <f>RANK(K12,K$11:K$15,0)</f>
        <v>2</v>
      </c>
      <c r="M12" s="94">
        <v>209.5</v>
      </c>
      <c r="N12" s="215">
        <f>ROUND(M12/3.4,5)</f>
        <v>61.61765</v>
      </c>
      <c r="O12" s="94">
        <f>RANK(N12,N$11:N$15,0)</f>
        <v>2</v>
      </c>
      <c r="P12" s="94">
        <v>225</v>
      </c>
      <c r="Q12" s="215">
        <f>ROUND(P12/3.4,5)</f>
        <v>66.17647</v>
      </c>
      <c r="R12" s="94">
        <f>RANK(Q12,Q$11:Q$15,0)</f>
        <v>1</v>
      </c>
      <c r="S12" s="94"/>
      <c r="T12" s="94">
        <f>J12+M12+P12</f>
        <v>652.5</v>
      </c>
      <c r="U12" s="216">
        <f>ROUND(T12/3.4/3,5)</f>
        <v>63.97059</v>
      </c>
      <c r="V12" s="216"/>
      <c r="W12" s="216" t="s">
        <v>268</v>
      </c>
      <c r="X12" s="29"/>
      <c r="Y12" s="29"/>
      <c r="Z12" s="29"/>
      <c r="AA12" s="29"/>
    </row>
    <row r="13" spans="1:27" ht="31.5" customHeight="1">
      <c r="A13" s="56">
        <v>3</v>
      </c>
      <c r="B13" s="235" t="s">
        <v>261</v>
      </c>
      <c r="C13" s="112">
        <v>1998</v>
      </c>
      <c r="D13" s="112" t="s">
        <v>71</v>
      </c>
      <c r="E13" s="112"/>
      <c r="F13" s="125" t="s">
        <v>69</v>
      </c>
      <c r="G13" s="126" t="s">
        <v>262</v>
      </c>
      <c r="H13" s="67" t="s">
        <v>35</v>
      </c>
      <c r="I13" s="99" t="s">
        <v>286</v>
      </c>
      <c r="J13" s="94">
        <v>197.5</v>
      </c>
      <c r="K13" s="215">
        <f>ROUND(J13/3.4,5)</f>
        <v>58.08824</v>
      </c>
      <c r="L13" s="94">
        <f>RANK(K13,K$11:K$15,0)</f>
        <v>3</v>
      </c>
      <c r="M13" s="94">
        <v>204.5</v>
      </c>
      <c r="N13" s="215">
        <f>ROUND(M13/3.4,5)</f>
        <v>60.14706</v>
      </c>
      <c r="O13" s="94">
        <f>RANK(N13,N$11:N$15,0)</f>
        <v>3</v>
      </c>
      <c r="P13" s="94">
        <v>201</v>
      </c>
      <c r="Q13" s="215">
        <f>ROUND(P13/3.4,5)</f>
        <v>59.11765</v>
      </c>
      <c r="R13" s="94">
        <f>RANK(Q13,Q$11:Q$15,0)</f>
        <v>4</v>
      </c>
      <c r="S13" s="94">
        <v>1</v>
      </c>
      <c r="T13" s="94">
        <f>J13+M13+P13</f>
        <v>603</v>
      </c>
      <c r="U13" s="216">
        <f>ROUND(T13/3.4/3,5)</f>
        <v>59.11765</v>
      </c>
      <c r="V13" s="216"/>
      <c r="W13" s="216" t="s">
        <v>215</v>
      </c>
      <c r="X13" s="29"/>
      <c r="Y13" s="29"/>
      <c r="Z13" s="29"/>
      <c r="AA13" s="29"/>
    </row>
    <row r="14" spans="1:27" ht="31.5" customHeight="1">
      <c r="A14" s="56">
        <v>4</v>
      </c>
      <c r="B14" s="231" t="s">
        <v>222</v>
      </c>
      <c r="C14" s="112">
        <v>2000</v>
      </c>
      <c r="D14" s="124" t="s">
        <v>187</v>
      </c>
      <c r="E14" s="35"/>
      <c r="F14" s="125" t="s">
        <v>69</v>
      </c>
      <c r="G14" s="126" t="s">
        <v>262</v>
      </c>
      <c r="H14" s="67" t="s">
        <v>35</v>
      </c>
      <c r="I14" s="99" t="s">
        <v>286</v>
      </c>
      <c r="J14" s="94">
        <v>188</v>
      </c>
      <c r="K14" s="215">
        <f>ROUND(J14/3.4,5)</f>
        <v>55.29412</v>
      </c>
      <c r="L14" s="94">
        <f>RANK(K14,K$11:K$15,0)</f>
        <v>5</v>
      </c>
      <c r="M14" s="94">
        <v>194.5</v>
      </c>
      <c r="N14" s="215">
        <f>ROUND(M14/3.4,5)</f>
        <v>57.20588</v>
      </c>
      <c r="O14" s="94">
        <f>RANK(N14,N$11:N$15,0)</f>
        <v>4</v>
      </c>
      <c r="P14" s="94">
        <v>209</v>
      </c>
      <c r="Q14" s="215">
        <f>ROUND(P14/3.4,5)</f>
        <v>61.47059</v>
      </c>
      <c r="R14" s="94">
        <f>RANK(Q14,Q$11:Q$15,0)</f>
        <v>3</v>
      </c>
      <c r="S14" s="101"/>
      <c r="T14" s="94">
        <f>J14+M14+P14</f>
        <v>591.5</v>
      </c>
      <c r="U14" s="216">
        <f>ROUND(T14/3.4/3,5)</f>
        <v>57.9902</v>
      </c>
      <c r="V14" s="216"/>
      <c r="W14" s="216" t="s">
        <v>269</v>
      </c>
      <c r="X14" s="29"/>
      <c r="Y14" s="29"/>
      <c r="Z14" s="29"/>
      <c r="AA14" s="29"/>
    </row>
    <row r="15" spans="1:27" ht="31.5" customHeight="1">
      <c r="A15" s="56">
        <v>5</v>
      </c>
      <c r="B15" s="111" t="s">
        <v>228</v>
      </c>
      <c r="C15" s="112">
        <v>2000</v>
      </c>
      <c r="D15" s="124" t="s">
        <v>71</v>
      </c>
      <c r="E15" s="156"/>
      <c r="F15" s="150" t="s">
        <v>257</v>
      </c>
      <c r="G15" s="156" t="s">
        <v>258</v>
      </c>
      <c r="H15" s="114" t="s">
        <v>259</v>
      </c>
      <c r="I15" s="99" t="s">
        <v>225</v>
      </c>
      <c r="J15" s="94">
        <v>190.5</v>
      </c>
      <c r="K15" s="215">
        <f>ROUND(J15/3.4,5)</f>
        <v>56.02941</v>
      </c>
      <c r="L15" s="94">
        <f>RANK(K15,K$11:K$15,0)</f>
        <v>4</v>
      </c>
      <c r="M15" s="94">
        <v>194</v>
      </c>
      <c r="N15" s="215">
        <f>ROUND(M15/3.4,5)</f>
        <v>57.05882</v>
      </c>
      <c r="O15" s="94">
        <f>RANK(N15,N$11:N$15,0)</f>
        <v>5</v>
      </c>
      <c r="P15" s="94">
        <v>194</v>
      </c>
      <c r="Q15" s="215">
        <f>ROUND(P15/3.4,5)</f>
        <v>57.05882</v>
      </c>
      <c r="R15" s="94">
        <f>RANK(Q15,Q$11:Q$15,0)</f>
        <v>5</v>
      </c>
      <c r="S15" s="94"/>
      <c r="T15" s="94">
        <f>J15+M15+P15</f>
        <v>578.5</v>
      </c>
      <c r="U15" s="216">
        <f>ROUND(T15/3.4/3,5)</f>
        <v>56.71569</v>
      </c>
      <c r="V15" s="238"/>
      <c r="W15" s="244"/>
      <c r="X15" s="29"/>
      <c r="Y15" s="29"/>
      <c r="Z15" s="29"/>
      <c r="AA15" s="29"/>
    </row>
    <row r="16" spans="1:27" ht="19.5" customHeight="1">
      <c r="A16" s="348" t="s">
        <v>282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50"/>
      <c r="W16" s="351"/>
      <c r="X16" s="29"/>
      <c r="Y16" s="29"/>
      <c r="Z16" s="29"/>
      <c r="AA16" s="29"/>
    </row>
    <row r="17" spans="1:27" ht="31.5" customHeight="1">
      <c r="A17" s="56">
        <v>1</v>
      </c>
      <c r="B17" s="217" t="s">
        <v>79</v>
      </c>
      <c r="C17" s="112">
        <v>1977</v>
      </c>
      <c r="D17" s="112" t="s">
        <v>4</v>
      </c>
      <c r="E17" s="151" t="s">
        <v>118</v>
      </c>
      <c r="F17" s="193" t="s">
        <v>80</v>
      </c>
      <c r="G17" s="36" t="s">
        <v>116</v>
      </c>
      <c r="H17" s="40" t="s">
        <v>12</v>
      </c>
      <c r="I17" s="35" t="s">
        <v>22</v>
      </c>
      <c r="J17" s="94">
        <v>232</v>
      </c>
      <c r="K17" s="215">
        <f aca="true" t="shared" si="0" ref="K17:K25">ROUND(J17/3.4,5)</f>
        <v>68.23529</v>
      </c>
      <c r="L17" s="94">
        <f aca="true" t="shared" si="1" ref="L17:L25">RANK(K17,K$17:K$25,0)</f>
        <v>1</v>
      </c>
      <c r="M17" s="94">
        <v>217</v>
      </c>
      <c r="N17" s="215">
        <f aca="true" t="shared" si="2" ref="N17:N25">ROUND(M17/3.4,5)</f>
        <v>63.82353</v>
      </c>
      <c r="O17" s="94">
        <f aca="true" t="shared" si="3" ref="O17:O25">RANK(N17,N$17:N$25,0)</f>
        <v>4</v>
      </c>
      <c r="P17" s="94">
        <v>230.5</v>
      </c>
      <c r="Q17" s="215">
        <f aca="true" t="shared" si="4" ref="Q17:Q25">ROUND(P17/3.4,5)</f>
        <v>67.79412</v>
      </c>
      <c r="R17" s="94">
        <f aca="true" t="shared" si="5" ref="R17:R25">RANK(Q17,Q$17:Q$25,0)</f>
        <v>1</v>
      </c>
      <c r="S17" s="94"/>
      <c r="T17" s="94">
        <f aca="true" t="shared" si="6" ref="T17:T25">J17+M17+P17</f>
        <v>679.5</v>
      </c>
      <c r="U17" s="216">
        <f aca="true" t="shared" si="7" ref="U17:U25">ROUND(T17/3.4/3,5)</f>
        <v>66.61765</v>
      </c>
      <c r="V17" s="238"/>
      <c r="W17" s="216" t="s">
        <v>270</v>
      </c>
      <c r="X17" s="29"/>
      <c r="Y17" s="29"/>
      <c r="Z17" s="29"/>
      <c r="AA17" s="29"/>
    </row>
    <row r="18" spans="1:27" ht="31.5" customHeight="1">
      <c r="A18" s="56">
        <v>2</v>
      </c>
      <c r="B18" s="241" t="s">
        <v>129</v>
      </c>
      <c r="C18" s="128">
        <v>1978</v>
      </c>
      <c r="D18" s="124" t="s">
        <v>117</v>
      </c>
      <c r="E18" s="114"/>
      <c r="F18" s="193" t="s">
        <v>126</v>
      </c>
      <c r="G18" s="40" t="s">
        <v>127</v>
      </c>
      <c r="H18" s="199" t="s">
        <v>128</v>
      </c>
      <c r="I18" s="35" t="s">
        <v>22</v>
      </c>
      <c r="J18" s="94">
        <v>225.5</v>
      </c>
      <c r="K18" s="215">
        <f t="shared" si="0"/>
        <v>66.32353</v>
      </c>
      <c r="L18" s="94">
        <f t="shared" si="1"/>
        <v>2</v>
      </c>
      <c r="M18" s="94">
        <v>228</v>
      </c>
      <c r="N18" s="215">
        <f t="shared" si="2"/>
        <v>67.05882</v>
      </c>
      <c r="O18" s="94">
        <f t="shared" si="3"/>
        <v>2</v>
      </c>
      <c r="P18" s="94">
        <v>221</v>
      </c>
      <c r="Q18" s="215">
        <f t="shared" si="4"/>
        <v>65</v>
      </c>
      <c r="R18" s="94">
        <f t="shared" si="5"/>
        <v>3</v>
      </c>
      <c r="S18" s="94"/>
      <c r="T18" s="94">
        <f t="shared" si="6"/>
        <v>674.5</v>
      </c>
      <c r="U18" s="216">
        <f t="shared" si="7"/>
        <v>66.12745</v>
      </c>
      <c r="V18" s="238"/>
      <c r="W18" s="216" t="s">
        <v>270</v>
      </c>
      <c r="X18" s="29"/>
      <c r="Y18" s="29"/>
      <c r="Z18" s="29"/>
      <c r="AA18" s="29"/>
    </row>
    <row r="19" spans="1:27" ht="31.5" customHeight="1">
      <c r="A19" s="56">
        <v>3</v>
      </c>
      <c r="B19" s="198" t="s">
        <v>79</v>
      </c>
      <c r="C19" s="112">
        <v>1977</v>
      </c>
      <c r="D19" s="112" t="s">
        <v>4</v>
      </c>
      <c r="E19" s="151" t="s">
        <v>118</v>
      </c>
      <c r="F19" s="98" t="s">
        <v>81</v>
      </c>
      <c r="G19" s="40" t="s">
        <v>82</v>
      </c>
      <c r="H19" s="40" t="s">
        <v>12</v>
      </c>
      <c r="I19" s="35" t="s">
        <v>22</v>
      </c>
      <c r="J19" s="94">
        <v>223</v>
      </c>
      <c r="K19" s="215">
        <f t="shared" si="0"/>
        <v>65.58824</v>
      </c>
      <c r="L19" s="94">
        <f t="shared" si="1"/>
        <v>3</v>
      </c>
      <c r="M19" s="94">
        <v>229</v>
      </c>
      <c r="N19" s="215">
        <f t="shared" si="2"/>
        <v>67.35294</v>
      </c>
      <c r="O19" s="94">
        <f t="shared" si="3"/>
        <v>1</v>
      </c>
      <c r="P19" s="94">
        <v>220</v>
      </c>
      <c r="Q19" s="215">
        <f t="shared" si="4"/>
        <v>64.70588</v>
      </c>
      <c r="R19" s="94">
        <f t="shared" si="5"/>
        <v>4</v>
      </c>
      <c r="S19" s="94"/>
      <c r="T19" s="94">
        <f t="shared" si="6"/>
        <v>672</v>
      </c>
      <c r="U19" s="216">
        <f t="shared" si="7"/>
        <v>65.88235</v>
      </c>
      <c r="V19" s="238"/>
      <c r="W19" s="216" t="s">
        <v>270</v>
      </c>
      <c r="X19" s="29"/>
      <c r="Y19" s="29"/>
      <c r="Z19" s="29"/>
      <c r="AA19" s="29"/>
    </row>
    <row r="20" spans="1:27" ht="31.5" customHeight="1">
      <c r="A20" s="56">
        <v>4</v>
      </c>
      <c r="B20" s="240" t="s">
        <v>41</v>
      </c>
      <c r="C20" s="112">
        <v>1987</v>
      </c>
      <c r="D20" s="112">
        <v>1</v>
      </c>
      <c r="E20" s="112"/>
      <c r="F20" s="31" t="s">
        <v>83</v>
      </c>
      <c r="G20" s="36" t="s">
        <v>40</v>
      </c>
      <c r="H20" s="67" t="s">
        <v>12</v>
      </c>
      <c r="I20" s="35" t="s">
        <v>22</v>
      </c>
      <c r="J20" s="94">
        <v>221</v>
      </c>
      <c r="K20" s="215">
        <f t="shared" si="0"/>
        <v>65</v>
      </c>
      <c r="L20" s="94">
        <f t="shared" si="1"/>
        <v>4</v>
      </c>
      <c r="M20" s="94">
        <v>218</v>
      </c>
      <c r="N20" s="215">
        <f t="shared" si="2"/>
        <v>64.11765</v>
      </c>
      <c r="O20" s="94">
        <f t="shared" si="3"/>
        <v>3</v>
      </c>
      <c r="P20" s="94">
        <v>226.5</v>
      </c>
      <c r="Q20" s="215">
        <f t="shared" si="4"/>
        <v>66.61765</v>
      </c>
      <c r="R20" s="94">
        <f t="shared" si="5"/>
        <v>2</v>
      </c>
      <c r="S20" s="94"/>
      <c r="T20" s="94">
        <f t="shared" si="6"/>
        <v>665.5</v>
      </c>
      <c r="U20" s="216">
        <f t="shared" si="7"/>
        <v>65.2451</v>
      </c>
      <c r="V20" s="238"/>
      <c r="W20" s="216" t="s">
        <v>270</v>
      </c>
      <c r="X20" s="29"/>
      <c r="Y20" s="29"/>
      <c r="Z20" s="29"/>
      <c r="AA20" s="29"/>
    </row>
    <row r="21" spans="1:27" ht="31.5" customHeight="1">
      <c r="A21" s="56">
        <v>5</v>
      </c>
      <c r="B21" s="74" t="s">
        <v>57</v>
      </c>
      <c r="C21" s="112"/>
      <c r="D21" s="112">
        <v>1</v>
      </c>
      <c r="E21" s="35"/>
      <c r="F21" s="193" t="s">
        <v>80</v>
      </c>
      <c r="G21" s="36" t="s">
        <v>116</v>
      </c>
      <c r="H21" s="40" t="s">
        <v>12</v>
      </c>
      <c r="I21" s="35" t="s">
        <v>22</v>
      </c>
      <c r="J21" s="94">
        <v>215.5</v>
      </c>
      <c r="K21" s="215">
        <f t="shared" si="0"/>
        <v>63.38235</v>
      </c>
      <c r="L21" s="94">
        <f t="shared" si="1"/>
        <v>5</v>
      </c>
      <c r="M21" s="94">
        <v>215</v>
      </c>
      <c r="N21" s="215">
        <f t="shared" si="2"/>
        <v>63.23529</v>
      </c>
      <c r="O21" s="94">
        <f t="shared" si="3"/>
        <v>5</v>
      </c>
      <c r="P21" s="94">
        <v>214</v>
      </c>
      <c r="Q21" s="215">
        <f t="shared" si="4"/>
        <v>62.94118</v>
      </c>
      <c r="R21" s="94">
        <f t="shared" si="5"/>
        <v>7</v>
      </c>
      <c r="S21" s="94"/>
      <c r="T21" s="94">
        <f t="shared" si="6"/>
        <v>644.5</v>
      </c>
      <c r="U21" s="216">
        <f t="shared" si="7"/>
        <v>63.18627</v>
      </c>
      <c r="V21" s="238"/>
      <c r="W21" s="216" t="s">
        <v>271</v>
      </c>
      <c r="X21" s="29"/>
      <c r="Y21" s="29"/>
      <c r="Z21" s="29"/>
      <c r="AA21" s="29"/>
    </row>
    <row r="22" spans="1:27" ht="31.5" customHeight="1">
      <c r="A22" s="56">
        <v>6</v>
      </c>
      <c r="B22" s="203" t="s">
        <v>159</v>
      </c>
      <c r="C22" s="112">
        <v>1982</v>
      </c>
      <c r="D22" s="112" t="s">
        <v>160</v>
      </c>
      <c r="E22" s="128"/>
      <c r="F22" s="39" t="s">
        <v>214</v>
      </c>
      <c r="G22" s="195" t="s">
        <v>110</v>
      </c>
      <c r="H22" s="196" t="s">
        <v>111</v>
      </c>
      <c r="I22" s="35" t="s">
        <v>22</v>
      </c>
      <c r="J22" s="94">
        <v>212.5</v>
      </c>
      <c r="K22" s="215">
        <f t="shared" si="0"/>
        <v>62.5</v>
      </c>
      <c r="L22" s="94">
        <f t="shared" si="1"/>
        <v>8</v>
      </c>
      <c r="M22" s="94">
        <v>215</v>
      </c>
      <c r="N22" s="215">
        <f t="shared" si="2"/>
        <v>63.23529</v>
      </c>
      <c r="O22" s="94">
        <f t="shared" si="3"/>
        <v>5</v>
      </c>
      <c r="P22" s="94">
        <v>215</v>
      </c>
      <c r="Q22" s="215">
        <f t="shared" si="4"/>
        <v>63.23529</v>
      </c>
      <c r="R22" s="94">
        <f t="shared" si="5"/>
        <v>5</v>
      </c>
      <c r="S22" s="94"/>
      <c r="T22" s="94">
        <f t="shared" si="6"/>
        <v>642.5</v>
      </c>
      <c r="U22" s="216">
        <f t="shared" si="7"/>
        <v>62.9902</v>
      </c>
      <c r="V22" s="238"/>
      <c r="W22" s="216" t="s">
        <v>272</v>
      </c>
      <c r="X22" s="29"/>
      <c r="Y22" s="29"/>
      <c r="Z22" s="29"/>
      <c r="AA22" s="29"/>
    </row>
    <row r="23" spans="1:23" ht="31.5" customHeight="1">
      <c r="A23" s="56">
        <v>7</v>
      </c>
      <c r="B23" s="230" t="s">
        <v>41</v>
      </c>
      <c r="C23" s="112">
        <v>1987</v>
      </c>
      <c r="D23" s="112">
        <v>1</v>
      </c>
      <c r="E23" s="131"/>
      <c r="F23" s="197" t="s">
        <v>106</v>
      </c>
      <c r="G23" s="36" t="s">
        <v>104</v>
      </c>
      <c r="H23" s="67" t="s">
        <v>105</v>
      </c>
      <c r="I23" s="35" t="s">
        <v>22</v>
      </c>
      <c r="J23" s="94">
        <v>215.5</v>
      </c>
      <c r="K23" s="215">
        <f t="shared" si="0"/>
        <v>63.38235</v>
      </c>
      <c r="L23" s="94">
        <f t="shared" si="1"/>
        <v>5</v>
      </c>
      <c r="M23" s="94">
        <v>211</v>
      </c>
      <c r="N23" s="215">
        <f t="shared" si="2"/>
        <v>62.05882</v>
      </c>
      <c r="O23" s="94">
        <f t="shared" si="3"/>
        <v>8</v>
      </c>
      <c r="P23" s="94">
        <v>214</v>
      </c>
      <c r="Q23" s="215">
        <f t="shared" si="4"/>
        <v>62.94118</v>
      </c>
      <c r="R23" s="94">
        <f t="shared" si="5"/>
        <v>7</v>
      </c>
      <c r="S23" s="94"/>
      <c r="T23" s="94">
        <f t="shared" si="6"/>
        <v>640.5</v>
      </c>
      <c r="U23" s="216">
        <f t="shared" si="7"/>
        <v>62.79412</v>
      </c>
      <c r="V23" s="238"/>
      <c r="W23" s="216" t="s">
        <v>272</v>
      </c>
    </row>
    <row r="24" spans="1:23" ht="31.5" customHeight="1">
      <c r="A24" s="56">
        <v>8</v>
      </c>
      <c r="B24" s="111" t="s">
        <v>102</v>
      </c>
      <c r="C24" s="112">
        <v>1989</v>
      </c>
      <c r="D24" s="112" t="s">
        <v>71</v>
      </c>
      <c r="E24" s="35"/>
      <c r="F24" s="100" t="s">
        <v>85</v>
      </c>
      <c r="G24" s="195" t="s">
        <v>84</v>
      </c>
      <c r="H24" s="196" t="s">
        <v>12</v>
      </c>
      <c r="I24" s="37" t="s">
        <v>22</v>
      </c>
      <c r="J24" s="94">
        <v>214.5</v>
      </c>
      <c r="K24" s="215">
        <f t="shared" si="0"/>
        <v>63.08824</v>
      </c>
      <c r="L24" s="94">
        <f t="shared" si="1"/>
        <v>7</v>
      </c>
      <c r="M24" s="94">
        <v>210</v>
      </c>
      <c r="N24" s="215">
        <f t="shared" si="2"/>
        <v>61.76471</v>
      </c>
      <c r="O24" s="94">
        <f t="shared" si="3"/>
        <v>9</v>
      </c>
      <c r="P24" s="94">
        <v>215</v>
      </c>
      <c r="Q24" s="215">
        <f t="shared" si="4"/>
        <v>63.23529</v>
      </c>
      <c r="R24" s="94">
        <f t="shared" si="5"/>
        <v>5</v>
      </c>
      <c r="S24" s="94"/>
      <c r="T24" s="94">
        <f t="shared" si="6"/>
        <v>639.5</v>
      </c>
      <c r="U24" s="216">
        <f t="shared" si="7"/>
        <v>62.69608</v>
      </c>
      <c r="V24" s="239"/>
      <c r="W24" s="216" t="s">
        <v>272</v>
      </c>
    </row>
    <row r="25" spans="1:23" ht="31.5" customHeight="1">
      <c r="A25" s="56">
        <v>9</v>
      </c>
      <c r="B25" s="74" t="s">
        <v>42</v>
      </c>
      <c r="C25" s="128">
        <v>1985</v>
      </c>
      <c r="D25" s="124" t="s">
        <v>77</v>
      </c>
      <c r="E25" s="128"/>
      <c r="F25" s="31" t="s">
        <v>39</v>
      </c>
      <c r="G25" s="36" t="s">
        <v>38</v>
      </c>
      <c r="H25" s="67" t="s">
        <v>37</v>
      </c>
      <c r="I25" s="35" t="s">
        <v>22</v>
      </c>
      <c r="J25" s="94">
        <v>210</v>
      </c>
      <c r="K25" s="215">
        <f t="shared" si="0"/>
        <v>61.76471</v>
      </c>
      <c r="L25" s="94">
        <f t="shared" si="1"/>
        <v>9</v>
      </c>
      <c r="M25" s="94">
        <v>212.5</v>
      </c>
      <c r="N25" s="215">
        <f t="shared" si="2"/>
        <v>62.5</v>
      </c>
      <c r="O25" s="94">
        <f t="shared" si="3"/>
        <v>7</v>
      </c>
      <c r="P25" s="94">
        <v>214</v>
      </c>
      <c r="Q25" s="215">
        <f t="shared" si="4"/>
        <v>62.94118</v>
      </c>
      <c r="R25" s="94">
        <f t="shared" si="5"/>
        <v>7</v>
      </c>
      <c r="S25" s="94"/>
      <c r="T25" s="94">
        <f t="shared" si="6"/>
        <v>636.5</v>
      </c>
      <c r="U25" s="216">
        <f t="shared" si="7"/>
        <v>62.40196</v>
      </c>
      <c r="V25" s="239"/>
      <c r="W25" s="216" t="s">
        <v>272</v>
      </c>
    </row>
    <row r="26" spans="1:22" s="279" customFormat="1" ht="24.75" customHeight="1">
      <c r="A26" s="274"/>
      <c r="B26" s="260" t="s">
        <v>2</v>
      </c>
      <c r="C26" s="178"/>
      <c r="D26" s="178"/>
      <c r="E26" s="178"/>
      <c r="F26" s="190"/>
      <c r="G26" s="190"/>
      <c r="H26" s="54"/>
      <c r="I26" s="190" t="s">
        <v>279</v>
      </c>
      <c r="J26" s="55"/>
      <c r="K26" s="190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</row>
    <row r="27" spans="1:22" s="279" customFormat="1" ht="24.75" customHeight="1">
      <c r="A27" s="274"/>
      <c r="B27" s="260" t="s">
        <v>3</v>
      </c>
      <c r="C27" s="178"/>
      <c r="D27" s="178"/>
      <c r="E27" s="178"/>
      <c r="F27" s="190"/>
      <c r="G27" s="190"/>
      <c r="H27" s="54"/>
      <c r="I27" s="178" t="s">
        <v>280</v>
      </c>
      <c r="J27" s="55"/>
      <c r="K27" s="190"/>
      <c r="L27" s="274"/>
      <c r="M27" s="274"/>
      <c r="N27" s="274"/>
      <c r="O27" s="271"/>
      <c r="P27" s="271"/>
      <c r="Q27" s="271"/>
      <c r="R27" s="271"/>
      <c r="S27" s="271"/>
      <c r="T27" s="271"/>
      <c r="U27" s="271"/>
      <c r="V27" s="271"/>
    </row>
    <row r="28" spans="1:22" ht="24.75" customHeight="1">
      <c r="A28" s="29"/>
      <c r="L28" s="79"/>
      <c r="M28" s="76"/>
      <c r="N28" s="76"/>
      <c r="O28" s="49"/>
      <c r="P28" s="49"/>
      <c r="Q28" s="49"/>
      <c r="R28" s="49"/>
      <c r="S28" s="49"/>
      <c r="T28" s="49"/>
      <c r="U28" s="49"/>
      <c r="V28" s="49"/>
    </row>
    <row r="29" spans="1:14" ht="31.5" customHeight="1">
      <c r="A29" s="29"/>
      <c r="B29" s="57"/>
      <c r="C29" s="77"/>
      <c r="D29" s="77"/>
      <c r="E29" s="77"/>
      <c r="F29" s="78"/>
      <c r="G29" s="57"/>
      <c r="H29" s="57"/>
      <c r="I29" s="57"/>
      <c r="J29" s="65"/>
      <c r="K29" s="66"/>
      <c r="L29" s="79"/>
      <c r="M29" s="29"/>
      <c r="N29" s="29"/>
    </row>
    <row r="30" spans="1:2" ht="31.5" customHeight="1">
      <c r="A30" s="29"/>
      <c r="B30" s="26"/>
    </row>
    <row r="31" spans="1:2" ht="31.5" customHeight="1">
      <c r="A31" s="29"/>
      <c r="B31" s="26"/>
    </row>
    <row r="32" spans="1:14" ht="15" customHeight="1">
      <c r="A32" s="2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29"/>
      <c r="N32" s="29"/>
    </row>
    <row r="33" spans="1:14" ht="15" customHeight="1">
      <c r="A33" s="29"/>
      <c r="B33" s="87"/>
      <c r="C33" s="88"/>
      <c r="D33" s="88"/>
      <c r="E33" s="88"/>
      <c r="F33" s="78"/>
      <c r="G33" s="57"/>
      <c r="H33" s="57"/>
      <c r="I33" s="57"/>
      <c r="J33" s="89"/>
      <c r="K33" s="66"/>
      <c r="L33" s="81"/>
      <c r="M33" s="29"/>
      <c r="N33" s="29"/>
    </row>
    <row r="34" spans="1:14" ht="15" customHeight="1">
      <c r="A34" s="29"/>
      <c r="B34" s="87"/>
      <c r="C34" s="88"/>
      <c r="D34" s="88"/>
      <c r="E34" s="88"/>
      <c r="F34" s="78"/>
      <c r="G34" s="87"/>
      <c r="H34" s="87"/>
      <c r="I34" s="87"/>
      <c r="J34" s="65"/>
      <c r="K34" s="90"/>
      <c r="L34" s="79"/>
      <c r="M34" s="29"/>
      <c r="N34" s="29"/>
    </row>
    <row r="35" spans="1:14" ht="15" customHeight="1">
      <c r="A35" s="29"/>
      <c r="B35" s="87"/>
      <c r="C35" s="88"/>
      <c r="D35" s="88"/>
      <c r="E35" s="88"/>
      <c r="F35" s="91"/>
      <c r="G35" s="87"/>
      <c r="H35" s="87"/>
      <c r="I35" s="87"/>
      <c r="J35" s="89"/>
      <c r="K35" s="90"/>
      <c r="L35" s="81"/>
      <c r="M35" s="29"/>
      <c r="N35" s="29"/>
    </row>
    <row r="36" spans="1:14" ht="12.75">
      <c r="A36" s="29"/>
      <c r="B36" s="87"/>
      <c r="C36" s="88"/>
      <c r="D36" s="88"/>
      <c r="E36" s="88"/>
      <c r="F36" s="78"/>
      <c r="G36" s="57"/>
      <c r="H36" s="57"/>
      <c r="I36" s="57"/>
      <c r="J36" s="89"/>
      <c r="K36" s="66"/>
      <c r="L36" s="81"/>
      <c r="M36" s="29"/>
      <c r="N36" s="29"/>
    </row>
    <row r="37" spans="1:14" ht="12.75">
      <c r="A37" s="29"/>
      <c r="B37" s="87"/>
      <c r="C37" s="88"/>
      <c r="D37" s="88"/>
      <c r="E37" s="88"/>
      <c r="F37" s="82"/>
      <c r="G37" s="57"/>
      <c r="H37" s="57"/>
      <c r="I37" s="57"/>
      <c r="J37" s="83"/>
      <c r="K37" s="66"/>
      <c r="L37" s="84"/>
      <c r="M37" s="29"/>
      <c r="N37" s="29"/>
    </row>
    <row r="38" spans="1:14" ht="12.75">
      <c r="A38" s="29"/>
      <c r="B38" s="87"/>
      <c r="C38" s="88"/>
      <c r="D38" s="88"/>
      <c r="E38" s="88"/>
      <c r="F38" s="78"/>
      <c r="G38" s="87"/>
      <c r="H38" s="87"/>
      <c r="I38" s="87"/>
      <c r="J38" s="89"/>
      <c r="K38" s="90"/>
      <c r="L38" s="81"/>
      <c r="M38" s="29"/>
      <c r="N38" s="29"/>
    </row>
    <row r="39" spans="1:14" ht="12.75">
      <c r="A39" s="29"/>
      <c r="B39" s="87"/>
      <c r="C39" s="88"/>
      <c r="D39" s="88"/>
      <c r="E39" s="88"/>
      <c r="F39" s="78"/>
      <c r="G39" s="57"/>
      <c r="H39" s="57"/>
      <c r="I39" s="57"/>
      <c r="J39" s="89"/>
      <c r="K39" s="66"/>
      <c r="L39" s="81"/>
      <c r="M39" s="29"/>
      <c r="N39" s="29"/>
    </row>
    <row r="40" spans="1:14" ht="12.75">
      <c r="A40" s="29"/>
      <c r="B40" s="87"/>
      <c r="C40" s="88"/>
      <c r="D40" s="88"/>
      <c r="E40" s="88"/>
      <c r="F40" s="82"/>
      <c r="G40" s="57"/>
      <c r="H40" s="57"/>
      <c r="I40" s="57"/>
      <c r="J40" s="83"/>
      <c r="K40" s="90"/>
      <c r="L40" s="84"/>
      <c r="M40" s="29"/>
      <c r="N40" s="29"/>
    </row>
    <row r="41" spans="1:14" ht="12.75">
      <c r="A41" s="29"/>
      <c r="B41" s="87"/>
      <c r="C41" s="88"/>
      <c r="D41" s="88"/>
      <c r="E41" s="88"/>
      <c r="F41" s="92"/>
      <c r="G41" s="57"/>
      <c r="H41" s="57"/>
      <c r="I41" s="57"/>
      <c r="J41" s="89"/>
      <c r="K41" s="90"/>
      <c r="L41" s="79"/>
      <c r="M41" s="29"/>
      <c r="N41" s="29"/>
    </row>
    <row r="42" spans="1:14" ht="12.75">
      <c r="A42" s="29"/>
      <c r="B42" s="9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2.75">
      <c r="A43" s="29"/>
      <c r="B43" s="9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2:14" ht="12.75">
      <c r="B44" s="9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</sheetData>
  <sheetProtection/>
  <mergeCells count="27">
    <mergeCell ref="M8:O8"/>
    <mergeCell ref="B32:L32"/>
    <mergeCell ref="V8:V9"/>
    <mergeCell ref="C8:C9"/>
    <mergeCell ref="A8:A9"/>
    <mergeCell ref="J8:L8"/>
    <mergeCell ref="G8:G9"/>
    <mergeCell ref="U8:U9"/>
    <mergeCell ref="D8:D9"/>
    <mergeCell ref="B8:B9"/>
    <mergeCell ref="P8:R8"/>
    <mergeCell ref="T8:T9"/>
    <mergeCell ref="F8:F9"/>
    <mergeCell ref="A16:W16"/>
    <mergeCell ref="I8:I9"/>
    <mergeCell ref="H8:H9"/>
    <mergeCell ref="Q7:W7"/>
    <mergeCell ref="W8:W9"/>
    <mergeCell ref="A10:W10"/>
    <mergeCell ref="S8:S9"/>
    <mergeCell ref="E8:E9"/>
    <mergeCell ref="A1:W1"/>
    <mergeCell ref="A2:W2"/>
    <mergeCell ref="A3:W3"/>
    <mergeCell ref="A4:W4"/>
    <mergeCell ref="A5:W5"/>
    <mergeCell ref="A6:W6"/>
  </mergeCells>
  <printOptions/>
  <pageMargins left="0.2362204724409449" right="0.2362204724409449" top="0.3937007874015748" bottom="0" header="0" footer="0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="90" zoomScaleNormal="90" workbookViewId="0" topLeftCell="A1">
      <selection activeCell="A2" sqref="A2:V2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0.140625" style="0" customWidth="1"/>
    <col min="7" max="7" width="8.7109375" style="0" customWidth="1"/>
    <col min="8" max="8" width="17.7109375" style="0" customWidth="1"/>
    <col min="9" max="9" width="20.7109375" style="0" customWidth="1"/>
    <col min="10" max="10" width="6.7109375" style="0" customWidth="1"/>
    <col min="11" max="11" width="9.7109375" style="0" customWidth="1"/>
    <col min="12" max="12" width="4.7109375" style="0" customWidth="1"/>
    <col min="13" max="13" width="6.7109375" style="0" customWidth="1"/>
    <col min="14" max="14" width="9.7109375" style="0" customWidth="1"/>
    <col min="15" max="15" width="4.7109375" style="0" customWidth="1"/>
    <col min="16" max="16" width="6.7109375" style="0" customWidth="1"/>
    <col min="17" max="17" width="9.7109375" style="0" customWidth="1"/>
    <col min="18" max="19" width="4.7109375" style="0" customWidth="1"/>
    <col min="20" max="20" width="6.7109375" style="0" customWidth="1"/>
    <col min="21" max="21" width="8.7109375" style="0" customWidth="1"/>
    <col min="22" max="22" width="6.7109375" style="0" hidden="1" customWidth="1"/>
  </cols>
  <sheetData>
    <row r="1" spans="1:22" ht="24.75" customHeight="1">
      <c r="A1" s="360" t="s">
        <v>247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ht="24.75" customHeight="1">
      <c r="A2" s="361" t="s">
        <v>55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2" ht="24.75" customHeight="1">
      <c r="A3" s="318" t="s">
        <v>263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</row>
    <row r="4" spans="1:22" ht="24.75" customHeight="1">
      <c r="A4" s="362" t="s">
        <v>60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</row>
    <row r="5" spans="1:22" ht="24.75" customHeight="1">
      <c r="A5" s="361" t="s">
        <v>212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209"/>
    </row>
    <row r="6" spans="1:22" ht="24.75" customHeight="1">
      <c r="A6" s="321" t="s">
        <v>284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</row>
    <row r="7" spans="1:23" s="207" customFormat="1" ht="24.75" customHeight="1">
      <c r="A7" s="186" t="s">
        <v>48</v>
      </c>
      <c r="B7" s="187"/>
      <c r="C7" s="188"/>
      <c r="D7" s="188"/>
      <c r="E7" s="188"/>
      <c r="F7" s="189"/>
      <c r="G7" s="205"/>
      <c r="H7" s="189"/>
      <c r="I7" s="206"/>
      <c r="J7" s="55"/>
      <c r="K7" s="190"/>
      <c r="L7" s="55"/>
      <c r="M7" s="55"/>
      <c r="N7" s="190"/>
      <c r="O7" s="55"/>
      <c r="P7" s="190"/>
      <c r="Q7" s="363" t="s">
        <v>248</v>
      </c>
      <c r="R7" s="363"/>
      <c r="S7" s="363"/>
      <c r="T7" s="363"/>
      <c r="U7" s="363"/>
      <c r="V7" s="363"/>
      <c r="W7" s="242"/>
    </row>
    <row r="8" spans="1:23" ht="19.5" customHeight="1">
      <c r="A8" s="323" t="s">
        <v>1</v>
      </c>
      <c r="B8" s="364" t="s">
        <v>43</v>
      </c>
      <c r="C8" s="316" t="s">
        <v>51</v>
      </c>
      <c r="D8" s="326" t="s">
        <v>34</v>
      </c>
      <c r="E8" s="328" t="s">
        <v>53</v>
      </c>
      <c r="F8" s="369" t="s">
        <v>44</v>
      </c>
      <c r="G8" s="332" t="s">
        <v>53</v>
      </c>
      <c r="H8" s="364" t="s">
        <v>11</v>
      </c>
      <c r="I8" s="364" t="s">
        <v>5</v>
      </c>
      <c r="J8" s="364" t="s">
        <v>20</v>
      </c>
      <c r="K8" s="364"/>
      <c r="L8" s="364"/>
      <c r="M8" s="364" t="s">
        <v>6</v>
      </c>
      <c r="N8" s="364"/>
      <c r="O8" s="364"/>
      <c r="P8" s="364" t="s">
        <v>206</v>
      </c>
      <c r="Q8" s="364"/>
      <c r="R8" s="364"/>
      <c r="S8" s="365" t="s">
        <v>7</v>
      </c>
      <c r="T8" s="365" t="s">
        <v>8</v>
      </c>
      <c r="U8" s="367" t="s">
        <v>9</v>
      </c>
      <c r="V8" s="356" t="s">
        <v>25</v>
      </c>
      <c r="W8" s="243"/>
    </row>
    <row r="9" spans="1:23" ht="39.75" customHeight="1">
      <c r="A9" s="366"/>
      <c r="B9" s="364"/>
      <c r="C9" s="316"/>
      <c r="D9" s="327"/>
      <c r="E9" s="329"/>
      <c r="F9" s="369"/>
      <c r="G9" s="333"/>
      <c r="H9" s="364"/>
      <c r="I9" s="364"/>
      <c r="J9" s="97" t="s">
        <v>26</v>
      </c>
      <c r="K9" s="43" t="s">
        <v>0</v>
      </c>
      <c r="L9" s="97" t="s">
        <v>1</v>
      </c>
      <c r="M9" s="97" t="s">
        <v>26</v>
      </c>
      <c r="N9" s="43" t="s">
        <v>0</v>
      </c>
      <c r="O9" s="97" t="s">
        <v>1</v>
      </c>
      <c r="P9" s="97" t="s">
        <v>26</v>
      </c>
      <c r="Q9" s="43" t="s">
        <v>0</v>
      </c>
      <c r="R9" s="97" t="s">
        <v>1</v>
      </c>
      <c r="S9" s="365"/>
      <c r="T9" s="365"/>
      <c r="U9" s="368"/>
      <c r="V9" s="357"/>
      <c r="W9" s="243"/>
    </row>
    <row r="10" spans="1:23" ht="31.5" customHeight="1">
      <c r="A10" s="43">
        <v>1</v>
      </c>
      <c r="B10" s="141" t="s">
        <v>94</v>
      </c>
      <c r="C10" s="131">
        <v>1977</v>
      </c>
      <c r="D10" s="124" t="s">
        <v>77</v>
      </c>
      <c r="E10" s="131"/>
      <c r="F10" s="125" t="s">
        <v>95</v>
      </c>
      <c r="G10" s="114" t="s">
        <v>23</v>
      </c>
      <c r="H10" s="127" t="s">
        <v>96</v>
      </c>
      <c r="I10" s="35" t="s">
        <v>22</v>
      </c>
      <c r="J10" s="43">
        <v>201</v>
      </c>
      <c r="K10" s="214">
        <f aca="true" t="shared" si="0" ref="K10:K16">ROUND(J10/3,5)</f>
        <v>67</v>
      </c>
      <c r="L10" s="43">
        <f aca="true" t="shared" si="1" ref="L10:L16">RANK(K10,K$10:K$16,0)</f>
        <v>3</v>
      </c>
      <c r="M10" s="43">
        <v>202</v>
      </c>
      <c r="N10" s="214">
        <f aca="true" t="shared" si="2" ref="N10:N16">ROUND(M10/3,5)</f>
        <v>67.33333</v>
      </c>
      <c r="O10" s="43">
        <f aca="true" t="shared" si="3" ref="O10:O16">RANK(N10,N$10:N$16,0)</f>
        <v>1</v>
      </c>
      <c r="P10" s="43">
        <v>198.5</v>
      </c>
      <c r="Q10" s="214">
        <f aca="true" t="shared" si="4" ref="Q10:Q16">ROUND(P10/3,5)</f>
        <v>66.16667</v>
      </c>
      <c r="R10" s="43">
        <f aca="true" t="shared" si="5" ref="R10:R16">RANK(Q10,Q$10:Q$16,0)</f>
        <v>4</v>
      </c>
      <c r="S10" s="43"/>
      <c r="T10" s="37">
        <f aca="true" t="shared" si="6" ref="T10:T16">J10+M10+P10</f>
        <v>601.5</v>
      </c>
      <c r="U10" s="213">
        <f aca="true" t="shared" si="7" ref="U10:U16">ROUND(T10/3/3,5)</f>
        <v>66.83333</v>
      </c>
      <c r="V10" s="70"/>
      <c r="W10" s="243"/>
    </row>
    <row r="11" spans="1:23" ht="31.5" customHeight="1">
      <c r="A11" s="43">
        <v>2</v>
      </c>
      <c r="B11" s="111" t="s">
        <v>159</v>
      </c>
      <c r="C11" s="112">
        <v>1982</v>
      </c>
      <c r="D11" s="112" t="s">
        <v>160</v>
      </c>
      <c r="E11" s="112"/>
      <c r="F11" s="113" t="s">
        <v>180</v>
      </c>
      <c r="G11" s="138" t="s">
        <v>23</v>
      </c>
      <c r="H11" s="139" t="s">
        <v>177</v>
      </c>
      <c r="I11" s="37" t="s">
        <v>22</v>
      </c>
      <c r="J11" s="43">
        <v>201.5</v>
      </c>
      <c r="K11" s="214">
        <f t="shared" si="0"/>
        <v>67.16667</v>
      </c>
      <c r="L11" s="43">
        <f t="shared" si="1"/>
        <v>2</v>
      </c>
      <c r="M11" s="43">
        <v>198</v>
      </c>
      <c r="N11" s="214">
        <f t="shared" si="2"/>
        <v>66</v>
      </c>
      <c r="O11" s="43">
        <f t="shared" si="3"/>
        <v>3</v>
      </c>
      <c r="P11" s="43">
        <v>201</v>
      </c>
      <c r="Q11" s="214">
        <f t="shared" si="4"/>
        <v>67</v>
      </c>
      <c r="R11" s="43">
        <f t="shared" si="5"/>
        <v>1</v>
      </c>
      <c r="S11" s="43"/>
      <c r="T11" s="37">
        <f t="shared" si="6"/>
        <v>600.5</v>
      </c>
      <c r="U11" s="213">
        <f t="shared" si="7"/>
        <v>66.72222</v>
      </c>
      <c r="V11" s="70"/>
      <c r="W11" s="243"/>
    </row>
    <row r="12" spans="1:23" ht="31.5" customHeight="1">
      <c r="A12" s="43">
        <v>3</v>
      </c>
      <c r="B12" s="74" t="s">
        <v>57</v>
      </c>
      <c r="C12" s="112">
        <v>1985</v>
      </c>
      <c r="D12" s="112">
        <v>1</v>
      </c>
      <c r="E12" s="112"/>
      <c r="F12" s="100" t="s">
        <v>85</v>
      </c>
      <c r="G12" s="195" t="s">
        <v>84</v>
      </c>
      <c r="H12" s="196" t="s">
        <v>12</v>
      </c>
      <c r="I12" s="37" t="s">
        <v>22</v>
      </c>
      <c r="J12" s="43">
        <v>200.5</v>
      </c>
      <c r="K12" s="214">
        <f t="shared" si="0"/>
        <v>66.83333</v>
      </c>
      <c r="L12" s="43">
        <f t="shared" si="1"/>
        <v>4</v>
      </c>
      <c r="M12" s="43">
        <v>200</v>
      </c>
      <c r="N12" s="214">
        <f t="shared" si="2"/>
        <v>66.66667</v>
      </c>
      <c r="O12" s="43">
        <f t="shared" si="3"/>
        <v>2</v>
      </c>
      <c r="P12" s="43">
        <v>199.5</v>
      </c>
      <c r="Q12" s="214">
        <f t="shared" si="4"/>
        <v>66.5</v>
      </c>
      <c r="R12" s="43">
        <f t="shared" si="5"/>
        <v>3</v>
      </c>
      <c r="S12" s="43">
        <v>1</v>
      </c>
      <c r="T12" s="37">
        <f t="shared" si="6"/>
        <v>600</v>
      </c>
      <c r="U12" s="213">
        <f t="shared" si="7"/>
        <v>66.66667</v>
      </c>
      <c r="V12" s="70"/>
      <c r="W12" s="243"/>
    </row>
    <row r="13" spans="1:23" ht="31.5" customHeight="1">
      <c r="A13" s="43">
        <v>4</v>
      </c>
      <c r="B13" s="119" t="s">
        <v>161</v>
      </c>
      <c r="C13" s="112">
        <v>1990</v>
      </c>
      <c r="D13" s="112">
        <v>2</v>
      </c>
      <c r="E13" s="35"/>
      <c r="F13" s="31" t="s">
        <v>162</v>
      </c>
      <c r="G13" s="137" t="s">
        <v>23</v>
      </c>
      <c r="H13" s="137" t="s">
        <v>163</v>
      </c>
      <c r="I13" s="155" t="s">
        <v>22</v>
      </c>
      <c r="J13" s="43">
        <v>202</v>
      </c>
      <c r="K13" s="214">
        <f t="shared" si="0"/>
        <v>67.33333</v>
      </c>
      <c r="L13" s="43">
        <f t="shared" si="1"/>
        <v>1</v>
      </c>
      <c r="M13" s="43">
        <v>193</v>
      </c>
      <c r="N13" s="214">
        <f t="shared" si="2"/>
        <v>64.33333</v>
      </c>
      <c r="O13" s="43">
        <f t="shared" si="3"/>
        <v>5</v>
      </c>
      <c r="P13" s="43">
        <v>200.5</v>
      </c>
      <c r="Q13" s="214">
        <f t="shared" si="4"/>
        <v>66.83333</v>
      </c>
      <c r="R13" s="43">
        <f t="shared" si="5"/>
        <v>2</v>
      </c>
      <c r="S13" s="43"/>
      <c r="T13" s="37">
        <f t="shared" si="6"/>
        <v>595.5</v>
      </c>
      <c r="U13" s="213">
        <f t="shared" si="7"/>
        <v>66.16667</v>
      </c>
      <c r="V13" s="70"/>
      <c r="W13" s="243"/>
    </row>
    <row r="14" spans="1:23" ht="31.5" customHeight="1">
      <c r="A14" s="43">
        <v>5</v>
      </c>
      <c r="B14" s="198" t="s">
        <v>93</v>
      </c>
      <c r="C14" s="131">
        <v>1996</v>
      </c>
      <c r="D14" s="124" t="s">
        <v>77</v>
      </c>
      <c r="E14" s="131"/>
      <c r="F14" s="31" t="s">
        <v>90</v>
      </c>
      <c r="G14" s="36" t="s">
        <v>91</v>
      </c>
      <c r="H14" s="67" t="s">
        <v>92</v>
      </c>
      <c r="I14" s="35" t="s">
        <v>22</v>
      </c>
      <c r="J14" s="43">
        <v>191</v>
      </c>
      <c r="K14" s="214">
        <f t="shared" si="0"/>
        <v>63.66667</v>
      </c>
      <c r="L14" s="43">
        <f t="shared" si="1"/>
        <v>5</v>
      </c>
      <c r="M14" s="43">
        <v>197.5</v>
      </c>
      <c r="N14" s="214">
        <f t="shared" si="2"/>
        <v>65.83333</v>
      </c>
      <c r="O14" s="43">
        <f t="shared" si="3"/>
        <v>4</v>
      </c>
      <c r="P14" s="43">
        <v>194</v>
      </c>
      <c r="Q14" s="214">
        <f t="shared" si="4"/>
        <v>64.66667</v>
      </c>
      <c r="R14" s="43">
        <f t="shared" si="5"/>
        <v>6</v>
      </c>
      <c r="S14" s="43"/>
      <c r="T14" s="37">
        <f t="shared" si="6"/>
        <v>582.5</v>
      </c>
      <c r="U14" s="213">
        <f t="shared" si="7"/>
        <v>64.72222</v>
      </c>
      <c r="V14" s="70"/>
      <c r="W14" s="243"/>
    </row>
    <row r="15" spans="1:23" ht="31.5" customHeight="1">
      <c r="A15" s="43">
        <v>6</v>
      </c>
      <c r="B15" s="125" t="s">
        <v>241</v>
      </c>
      <c r="C15" s="128">
        <v>1996</v>
      </c>
      <c r="D15" s="124" t="s">
        <v>71</v>
      </c>
      <c r="E15" s="114"/>
      <c r="F15" s="154" t="s">
        <v>242</v>
      </c>
      <c r="G15" s="148" t="s">
        <v>23</v>
      </c>
      <c r="H15" s="114" t="s">
        <v>243</v>
      </c>
      <c r="I15" s="99" t="s">
        <v>164</v>
      </c>
      <c r="J15" s="43">
        <v>186</v>
      </c>
      <c r="K15" s="214">
        <f t="shared" si="0"/>
        <v>62</v>
      </c>
      <c r="L15" s="43">
        <f t="shared" si="1"/>
        <v>6</v>
      </c>
      <c r="M15" s="43">
        <v>190.5</v>
      </c>
      <c r="N15" s="214">
        <f t="shared" si="2"/>
        <v>63.5</v>
      </c>
      <c r="O15" s="43">
        <f t="shared" si="3"/>
        <v>6</v>
      </c>
      <c r="P15" s="43">
        <v>195</v>
      </c>
      <c r="Q15" s="214">
        <f t="shared" si="4"/>
        <v>65</v>
      </c>
      <c r="R15" s="43">
        <f t="shared" si="5"/>
        <v>5</v>
      </c>
      <c r="S15" s="43">
        <v>1</v>
      </c>
      <c r="T15" s="37">
        <f t="shared" si="6"/>
        <v>571.5</v>
      </c>
      <c r="U15" s="213">
        <f t="shared" si="7"/>
        <v>63.5</v>
      </c>
      <c r="V15" s="70"/>
      <c r="W15" s="243"/>
    </row>
    <row r="16" spans="1:23" ht="31.5" customHeight="1">
      <c r="A16" s="43">
        <v>7</v>
      </c>
      <c r="B16" s="111" t="s">
        <v>237</v>
      </c>
      <c r="C16" s="116">
        <v>1987</v>
      </c>
      <c r="D16" s="124" t="s">
        <v>103</v>
      </c>
      <c r="E16" s="112"/>
      <c r="F16" s="39" t="s">
        <v>238</v>
      </c>
      <c r="G16" s="219" t="s">
        <v>239</v>
      </c>
      <c r="H16" s="199" t="s">
        <v>240</v>
      </c>
      <c r="I16" s="35" t="s">
        <v>22</v>
      </c>
      <c r="J16" s="43">
        <v>182.5</v>
      </c>
      <c r="K16" s="214">
        <f t="shared" si="0"/>
        <v>60.83333</v>
      </c>
      <c r="L16" s="43">
        <f t="shared" si="1"/>
        <v>7</v>
      </c>
      <c r="M16" s="43">
        <v>184.5</v>
      </c>
      <c r="N16" s="214">
        <f t="shared" si="2"/>
        <v>61.5</v>
      </c>
      <c r="O16" s="43">
        <f t="shared" si="3"/>
        <v>7</v>
      </c>
      <c r="P16" s="43">
        <v>184.5</v>
      </c>
      <c r="Q16" s="214">
        <f t="shared" si="4"/>
        <v>61.5</v>
      </c>
      <c r="R16" s="43">
        <f t="shared" si="5"/>
        <v>7</v>
      </c>
      <c r="S16" s="43"/>
      <c r="T16" s="37">
        <f t="shared" si="6"/>
        <v>551.5</v>
      </c>
      <c r="U16" s="213">
        <f t="shared" si="7"/>
        <v>61.27778</v>
      </c>
      <c r="V16" s="70"/>
      <c r="W16" s="243"/>
    </row>
    <row r="17" spans="1:23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43"/>
    </row>
    <row r="18" spans="1:23" s="278" customFormat="1" ht="24.75" customHeight="1">
      <c r="A18" s="264"/>
      <c r="B18" s="262" t="s">
        <v>2</v>
      </c>
      <c r="C18" s="263"/>
      <c r="D18" s="263"/>
      <c r="E18" s="263"/>
      <c r="F18" s="264"/>
      <c r="G18" s="265"/>
      <c r="H18" s="264"/>
      <c r="I18" s="264" t="s">
        <v>279</v>
      </c>
      <c r="J18" s="266"/>
      <c r="K18" s="264"/>
      <c r="L18" s="267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7"/>
    </row>
    <row r="19" spans="1:22" s="273" customFormat="1" ht="24.75" customHeight="1">
      <c r="A19" s="190"/>
      <c r="B19" s="260" t="s">
        <v>3</v>
      </c>
      <c r="C19" s="178"/>
      <c r="D19" s="178"/>
      <c r="E19" s="178"/>
      <c r="F19" s="190"/>
      <c r="G19" s="54"/>
      <c r="H19" s="190"/>
      <c r="I19" s="178" t="s">
        <v>280</v>
      </c>
      <c r="J19" s="55"/>
      <c r="K19" s="190"/>
      <c r="L19" s="275"/>
      <c r="M19" s="272"/>
      <c r="N19" s="272"/>
      <c r="O19" s="272"/>
      <c r="P19" s="272"/>
      <c r="Q19" s="272"/>
      <c r="R19" s="272"/>
      <c r="S19" s="272"/>
      <c r="T19" s="272"/>
      <c r="U19" s="272"/>
      <c r="V19" s="272"/>
    </row>
    <row r="20" spans="1:12" ht="24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4.75" customHeight="1"/>
  </sheetData>
  <sheetProtection/>
  <mergeCells count="23">
    <mergeCell ref="F8:F9"/>
    <mergeCell ref="G8:G9"/>
    <mergeCell ref="I8:I9"/>
    <mergeCell ref="C8:C9"/>
    <mergeCell ref="T8:T9"/>
    <mergeCell ref="A6:V6"/>
    <mergeCell ref="A8:A9"/>
    <mergeCell ref="E8:E9"/>
    <mergeCell ref="D8:D9"/>
    <mergeCell ref="J8:L8"/>
    <mergeCell ref="B8:B9"/>
    <mergeCell ref="U8:U9"/>
    <mergeCell ref="M8:O8"/>
    <mergeCell ref="A1:V1"/>
    <mergeCell ref="A2:V2"/>
    <mergeCell ref="A3:V3"/>
    <mergeCell ref="A4:V4"/>
    <mergeCell ref="V8:V9"/>
    <mergeCell ref="Q7:V7"/>
    <mergeCell ref="A5:U5"/>
    <mergeCell ref="H8:H9"/>
    <mergeCell ref="P8:R8"/>
    <mergeCell ref="S8:S9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90" zoomScaleNormal="90" workbookViewId="0" topLeftCell="A1">
      <selection activeCell="H16" sqref="H16"/>
    </sheetView>
  </sheetViews>
  <sheetFormatPr defaultColWidth="9.140625" defaultRowHeight="12.75"/>
  <cols>
    <col min="1" max="1" width="4.7109375" style="4" customWidth="1"/>
    <col min="2" max="2" width="20.7109375" style="1" customWidth="1"/>
    <col min="3" max="3" width="6.7109375" style="2" hidden="1" customWidth="1"/>
    <col min="4" max="4" width="6.7109375" style="2" customWidth="1"/>
    <col min="5" max="5" width="8.7109375" style="2" hidden="1" customWidth="1"/>
    <col min="6" max="6" width="32.7109375" style="1" customWidth="1"/>
    <col min="7" max="7" width="8.7109375" style="1" customWidth="1"/>
    <col min="8" max="9" width="20.7109375" style="1" customWidth="1"/>
    <col min="10" max="10" width="8.7109375" style="1" customWidth="1"/>
    <col min="11" max="11" width="8.7109375" style="5" customWidth="1"/>
    <col min="12" max="12" width="8.7109375" style="8" customWidth="1"/>
    <col min="13" max="13" width="12.7109375" style="7" customWidth="1"/>
    <col min="14" max="14" width="12.7109375" style="9" customWidth="1"/>
    <col min="15" max="15" width="4.7109375" style="9" customWidth="1"/>
    <col min="16" max="16" width="8.7109375" style="10" customWidth="1"/>
    <col min="17" max="17" width="8.7109375" style="9" customWidth="1"/>
    <col min="18" max="16384" width="9.140625" style="1" customWidth="1"/>
  </cols>
  <sheetData>
    <row r="1" spans="1:17" s="2" customFormat="1" ht="24.75" customHeight="1">
      <c r="A1" s="360" t="s">
        <v>247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:17" s="2" customFormat="1" ht="24.75" customHeight="1">
      <c r="A2" s="361" t="s">
        <v>55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 s="15" customFormat="1" ht="24.75" customHeight="1">
      <c r="A3" s="361" t="s">
        <v>263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</row>
    <row r="4" spans="1:17" s="15" customFormat="1" ht="24.75" customHeight="1">
      <c r="A4" s="362" t="s">
        <v>32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22" s="15" customFormat="1" ht="24.75" customHeight="1">
      <c r="A5" s="372" t="s">
        <v>289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2"/>
      <c r="S5" s="2"/>
      <c r="T5" s="2"/>
      <c r="U5" s="2"/>
      <c r="V5" s="2"/>
    </row>
    <row r="6" spans="1:17" s="185" customFormat="1" ht="24.75" customHeight="1">
      <c r="A6" s="178" t="s">
        <v>48</v>
      </c>
      <c r="B6" s="179"/>
      <c r="C6" s="180"/>
      <c r="D6" s="180"/>
      <c r="E6" s="180"/>
      <c r="F6" s="181"/>
      <c r="G6" s="181"/>
      <c r="H6" s="181"/>
      <c r="I6" s="181"/>
      <c r="J6" s="181"/>
      <c r="K6" s="182"/>
      <c r="L6" s="181"/>
      <c r="M6" s="183"/>
      <c r="N6" s="184"/>
      <c r="O6" s="363" t="s">
        <v>248</v>
      </c>
      <c r="P6" s="363"/>
      <c r="Q6" s="363"/>
    </row>
    <row r="7" spans="1:17" s="14" customFormat="1" ht="15" customHeight="1">
      <c r="A7" s="323" t="s">
        <v>1</v>
      </c>
      <c r="B7" s="353" t="s">
        <v>28</v>
      </c>
      <c r="C7" s="373" t="s">
        <v>51</v>
      </c>
      <c r="D7" s="326" t="s">
        <v>34</v>
      </c>
      <c r="E7" s="332" t="s">
        <v>53</v>
      </c>
      <c r="F7" s="330" t="s">
        <v>29</v>
      </c>
      <c r="G7" s="332" t="s">
        <v>53</v>
      </c>
      <c r="H7" s="353" t="s">
        <v>11</v>
      </c>
      <c r="I7" s="353" t="s">
        <v>5</v>
      </c>
      <c r="J7" s="353" t="s">
        <v>15</v>
      </c>
      <c r="K7" s="353" t="s">
        <v>16</v>
      </c>
      <c r="L7" s="353" t="s">
        <v>17</v>
      </c>
      <c r="M7" s="353" t="s">
        <v>18</v>
      </c>
      <c r="N7" s="353" t="s">
        <v>19</v>
      </c>
      <c r="O7" s="370" t="s">
        <v>7</v>
      </c>
      <c r="P7" s="332" t="s">
        <v>8</v>
      </c>
      <c r="Q7" s="332" t="s">
        <v>9</v>
      </c>
    </row>
    <row r="8" spans="1:17" s="14" customFormat="1" ht="45" customHeight="1">
      <c r="A8" s="323"/>
      <c r="B8" s="353"/>
      <c r="C8" s="374"/>
      <c r="D8" s="327"/>
      <c r="E8" s="333"/>
      <c r="F8" s="371"/>
      <c r="G8" s="333"/>
      <c r="H8" s="353"/>
      <c r="I8" s="353"/>
      <c r="J8" s="353"/>
      <c r="K8" s="353"/>
      <c r="L8" s="353"/>
      <c r="M8" s="353"/>
      <c r="N8" s="353"/>
      <c r="O8" s="343"/>
      <c r="P8" s="333"/>
      <c r="Q8" s="333"/>
    </row>
    <row r="9" spans="1:17" s="14" customFormat="1" ht="31.5" customHeight="1">
      <c r="A9" s="43">
        <v>1</v>
      </c>
      <c r="B9" s="111" t="s">
        <v>123</v>
      </c>
      <c r="C9" s="112">
        <v>1994</v>
      </c>
      <c r="D9" s="112" t="s">
        <v>4</v>
      </c>
      <c r="E9" s="112"/>
      <c r="F9" s="113" t="s">
        <v>124</v>
      </c>
      <c r="G9" s="114" t="s">
        <v>210</v>
      </c>
      <c r="H9" s="115" t="s">
        <v>130</v>
      </c>
      <c r="I9" s="35" t="s">
        <v>22</v>
      </c>
      <c r="J9" s="95">
        <v>7.2</v>
      </c>
      <c r="K9" s="95">
        <v>6.8</v>
      </c>
      <c r="L9" s="95">
        <v>7</v>
      </c>
      <c r="M9" s="95">
        <v>7</v>
      </c>
      <c r="N9" s="95">
        <v>7.5</v>
      </c>
      <c r="O9" s="75"/>
      <c r="P9" s="95">
        <f>J9+K9+L9+M9+N9</f>
        <v>35.5</v>
      </c>
      <c r="Q9" s="212">
        <f>P9/50*100-O9</f>
        <v>71</v>
      </c>
    </row>
    <row r="10" spans="1:17" s="14" customFormat="1" ht="31.5" customHeight="1">
      <c r="A10" s="73">
        <v>2</v>
      </c>
      <c r="B10" s="111" t="s">
        <v>159</v>
      </c>
      <c r="C10" s="112">
        <v>1982</v>
      </c>
      <c r="D10" s="112" t="s">
        <v>160</v>
      </c>
      <c r="E10" s="112"/>
      <c r="F10" s="113" t="s">
        <v>179</v>
      </c>
      <c r="G10" s="114" t="s">
        <v>23</v>
      </c>
      <c r="H10" s="115" t="s">
        <v>176</v>
      </c>
      <c r="I10" s="37" t="s">
        <v>22</v>
      </c>
      <c r="J10" s="95">
        <v>6.5</v>
      </c>
      <c r="K10" s="95">
        <v>7.5</v>
      </c>
      <c r="L10" s="95">
        <v>6.8</v>
      </c>
      <c r="M10" s="95">
        <v>6.5</v>
      </c>
      <c r="N10" s="95">
        <v>6.8</v>
      </c>
      <c r="O10" s="34"/>
      <c r="P10" s="95">
        <f>J10+K10+L10+M10+N10</f>
        <v>34.1</v>
      </c>
      <c r="Q10" s="212">
        <f>P10/50*100-O10</f>
        <v>68.2</v>
      </c>
    </row>
    <row r="11" spans="1:17" s="14" customFormat="1" ht="31.5" customHeight="1">
      <c r="A11" s="73">
        <v>3</v>
      </c>
      <c r="B11" s="143" t="s">
        <v>250</v>
      </c>
      <c r="C11" s="229"/>
      <c r="D11" s="124" t="s">
        <v>71</v>
      </c>
      <c r="E11" s="35"/>
      <c r="F11" s="31" t="s">
        <v>266</v>
      </c>
      <c r="G11" s="48" t="s">
        <v>23</v>
      </c>
      <c r="H11" s="71" t="s">
        <v>13</v>
      </c>
      <c r="I11" s="35" t="s">
        <v>22</v>
      </c>
      <c r="J11" s="95">
        <v>6.8</v>
      </c>
      <c r="K11" s="95">
        <v>8</v>
      </c>
      <c r="L11" s="95">
        <v>6.5</v>
      </c>
      <c r="M11" s="95">
        <v>6</v>
      </c>
      <c r="N11" s="95">
        <v>6.2</v>
      </c>
      <c r="O11" s="34" t="s">
        <v>117</v>
      </c>
      <c r="P11" s="95">
        <f>J11+K11+L11+M11+N11</f>
        <v>33.5</v>
      </c>
      <c r="Q11" s="212">
        <f>P11/50*100-O11</f>
        <v>66</v>
      </c>
    </row>
    <row r="12" spans="1:17" s="14" customFormat="1" ht="31.5" customHeight="1">
      <c r="A12" s="73">
        <v>4</v>
      </c>
      <c r="B12" s="74" t="s">
        <v>41</v>
      </c>
      <c r="C12" s="112">
        <v>1987</v>
      </c>
      <c r="D12" s="122">
        <v>1</v>
      </c>
      <c r="E12" s="131"/>
      <c r="F12" s="68" t="s">
        <v>89</v>
      </c>
      <c r="G12" s="69" t="s">
        <v>23</v>
      </c>
      <c r="H12" s="40" t="s">
        <v>213</v>
      </c>
      <c r="I12" s="35" t="s">
        <v>22</v>
      </c>
      <c r="J12" s="95">
        <v>6.2</v>
      </c>
      <c r="K12" s="95">
        <v>6.5</v>
      </c>
      <c r="L12" s="95">
        <v>6.5</v>
      </c>
      <c r="M12" s="95">
        <v>6.5</v>
      </c>
      <c r="N12" s="95">
        <v>6.5</v>
      </c>
      <c r="O12" s="75"/>
      <c r="P12" s="95">
        <f>J12+K12+L12+M12+N12</f>
        <v>32.2</v>
      </c>
      <c r="Q12" s="212">
        <f>P12/50*100-O12</f>
        <v>64.4</v>
      </c>
    </row>
    <row r="13" spans="1:17" s="2" customFormat="1" ht="24.7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1"/>
      <c r="L13" s="60"/>
      <c r="M13" s="62"/>
      <c r="N13" s="63"/>
      <c r="O13" s="63"/>
      <c r="P13" s="60"/>
      <c r="Q13" s="60"/>
    </row>
    <row r="14" spans="1:22" s="14" customFormat="1" ht="24.75" customHeight="1">
      <c r="A14" s="284"/>
      <c r="B14" s="262" t="s">
        <v>2</v>
      </c>
      <c r="C14" s="263"/>
      <c r="D14" s="263"/>
      <c r="E14" s="263"/>
      <c r="F14" s="265"/>
      <c r="G14" s="265"/>
      <c r="H14" s="265"/>
      <c r="I14" s="264" t="s">
        <v>279</v>
      </c>
      <c r="J14" s="266"/>
      <c r="K14" s="264"/>
      <c r="L14" s="267"/>
      <c r="M14" s="287"/>
      <c r="N14" s="285"/>
      <c r="O14" s="285"/>
      <c r="P14" s="285"/>
      <c r="Q14" s="285"/>
      <c r="V14" s="286"/>
    </row>
    <row r="15" spans="1:22" s="282" customFormat="1" ht="24.75" customHeight="1">
      <c r="A15" s="280"/>
      <c r="B15" s="260" t="s">
        <v>3</v>
      </c>
      <c r="C15" s="178"/>
      <c r="D15" s="178"/>
      <c r="E15" s="178"/>
      <c r="F15" s="54"/>
      <c r="G15" s="54"/>
      <c r="H15" s="54"/>
      <c r="I15" s="178" t="s">
        <v>278</v>
      </c>
      <c r="J15" s="55"/>
      <c r="K15" s="190"/>
      <c r="L15" s="275"/>
      <c r="M15" s="288"/>
      <c r="N15" s="281"/>
      <c r="O15" s="281"/>
      <c r="P15" s="281"/>
      <c r="Q15" s="281"/>
      <c r="V15" s="283"/>
    </row>
    <row r="16" spans="1:22" ht="15.75" customHeight="1">
      <c r="A16" s="61"/>
      <c r="B16" s="66"/>
      <c r="C16" s="58"/>
      <c r="D16" s="58"/>
      <c r="E16" s="58"/>
      <c r="F16" s="57"/>
      <c r="G16" s="57"/>
      <c r="H16" s="57"/>
      <c r="I16" s="57"/>
      <c r="J16" s="57"/>
      <c r="K16" s="64"/>
      <c r="L16" s="64"/>
      <c r="M16" s="64"/>
      <c r="N16" s="64"/>
      <c r="O16" s="64"/>
      <c r="P16" s="64"/>
      <c r="Q16" s="64"/>
      <c r="V16" s="6"/>
    </row>
    <row r="17" spans="1:22" s="8" customFormat="1" ht="15" customHeight="1">
      <c r="A17" s="17"/>
      <c r="B17" s="17"/>
      <c r="C17" s="18"/>
      <c r="D17" s="18"/>
      <c r="E17" s="18"/>
      <c r="F17" s="17"/>
      <c r="G17" s="17"/>
      <c r="H17" s="17"/>
      <c r="I17" s="17"/>
      <c r="J17" s="17"/>
      <c r="K17" s="17"/>
      <c r="L17" s="17"/>
      <c r="M17" s="19"/>
      <c r="N17" s="17"/>
      <c r="O17" s="17"/>
      <c r="P17" s="17"/>
      <c r="Q17" s="17"/>
      <c r="V17" s="10"/>
    </row>
    <row r="18" spans="1:17" ht="15.75">
      <c r="A18" s="3"/>
      <c r="B18" s="16"/>
      <c r="C18" s="13"/>
      <c r="D18" s="13"/>
      <c r="E18" s="13"/>
      <c r="F18" s="16"/>
      <c r="G18" s="16"/>
      <c r="H18" s="16"/>
      <c r="I18" s="16"/>
      <c r="J18" s="16"/>
      <c r="K18" s="20"/>
      <c r="L18" s="17"/>
      <c r="M18" s="21"/>
      <c r="N18" s="22"/>
      <c r="O18" s="22"/>
      <c r="P18" s="23"/>
      <c r="Q18" s="22"/>
    </row>
    <row r="19" spans="1:17" ht="15.75" customHeight="1">
      <c r="A19" s="3"/>
      <c r="B19" s="16"/>
      <c r="C19" s="13"/>
      <c r="D19" s="13"/>
      <c r="E19" s="13"/>
      <c r="F19" s="16"/>
      <c r="G19" s="16"/>
      <c r="H19" s="16"/>
      <c r="I19" s="16"/>
      <c r="J19" s="16"/>
      <c r="K19" s="20"/>
      <c r="L19" s="17"/>
      <c r="M19" s="21"/>
      <c r="N19" s="22"/>
      <c r="O19" s="22"/>
      <c r="P19" s="23"/>
      <c r="Q19" s="22"/>
    </row>
    <row r="20" spans="1:17" ht="15.75">
      <c r="A20" s="3"/>
      <c r="B20" s="16"/>
      <c r="C20" s="13"/>
      <c r="D20" s="13"/>
      <c r="E20" s="13"/>
      <c r="F20" s="16"/>
      <c r="G20" s="16"/>
      <c r="H20" s="16"/>
      <c r="I20" s="16"/>
      <c r="J20" s="16"/>
      <c r="K20" s="20"/>
      <c r="L20" s="17"/>
      <c r="M20" s="21"/>
      <c r="N20" s="22"/>
      <c r="O20" s="22"/>
      <c r="P20" s="23"/>
      <c r="Q20" s="22"/>
    </row>
  </sheetData>
  <sheetProtection/>
  <mergeCells count="23">
    <mergeCell ref="D7:D8"/>
    <mergeCell ref="E7:E8"/>
    <mergeCell ref="C7:C8"/>
    <mergeCell ref="I7:I8"/>
    <mergeCell ref="N7:N8"/>
    <mergeCell ref="L7:L8"/>
    <mergeCell ref="F7:F8"/>
    <mergeCell ref="G7:G8"/>
    <mergeCell ref="A5:Q5"/>
    <mergeCell ref="Q7:Q8"/>
    <mergeCell ref="O6:Q6"/>
    <mergeCell ref="A7:A8"/>
    <mergeCell ref="B7:B8"/>
    <mergeCell ref="J7:J8"/>
    <mergeCell ref="K7:K8"/>
    <mergeCell ref="O7:O8"/>
    <mergeCell ref="A1:Q1"/>
    <mergeCell ref="A3:Q3"/>
    <mergeCell ref="A4:Q4"/>
    <mergeCell ref="A2:Q2"/>
    <mergeCell ref="H7:H8"/>
    <mergeCell ref="P7:P8"/>
    <mergeCell ref="M7:M8"/>
  </mergeCells>
  <printOptions/>
  <pageMargins left="0.25" right="0.25" top="0.75" bottom="0.75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0" zoomScaleNormal="90" workbookViewId="0" topLeftCell="A4">
      <selection activeCell="Z12" sqref="Z12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2.7109375" style="0" customWidth="1"/>
    <col min="7" max="7" width="8.7109375" style="0" customWidth="1"/>
    <col min="8" max="8" width="15.7109375" style="0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19" width="4.7109375" style="0" customWidth="1"/>
    <col min="20" max="20" width="6.7109375" style="0" customWidth="1"/>
    <col min="21" max="21" width="8.7109375" style="0" customWidth="1"/>
    <col min="22" max="22" width="6.7109375" style="0" customWidth="1"/>
  </cols>
  <sheetData>
    <row r="1" spans="1:22" ht="15" customHeight="1">
      <c r="A1" s="360" t="s">
        <v>247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ht="15" customHeight="1">
      <c r="A2" s="361" t="s">
        <v>55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2" ht="15" customHeight="1">
      <c r="A3" s="361" t="s">
        <v>263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15" customHeight="1">
      <c r="A4" s="362" t="s">
        <v>61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</row>
    <row r="5" spans="1:22" ht="15" customHeight="1">
      <c r="A5" s="378" t="s">
        <v>58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1:22" ht="15" customHeight="1">
      <c r="A6" s="372" t="s">
        <v>290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</row>
    <row r="7" spans="1:22" s="207" customFormat="1" ht="15" customHeight="1">
      <c r="A7" s="186" t="s">
        <v>48</v>
      </c>
      <c r="B7" s="187"/>
      <c r="C7" s="188"/>
      <c r="D7" s="188"/>
      <c r="E7" s="188"/>
      <c r="F7" s="189"/>
      <c r="G7" s="205"/>
      <c r="H7" s="189"/>
      <c r="I7" s="206"/>
      <c r="J7" s="55"/>
      <c r="K7" s="190"/>
      <c r="L7" s="55"/>
      <c r="M7" s="55"/>
      <c r="N7" s="190"/>
      <c r="O7" s="55"/>
      <c r="P7" s="190"/>
      <c r="Q7" s="363" t="s">
        <v>248</v>
      </c>
      <c r="R7" s="363"/>
      <c r="S7" s="363"/>
      <c r="T7" s="363"/>
      <c r="U7" s="363"/>
      <c r="V7" s="363"/>
    </row>
    <row r="8" spans="1:22" ht="15" customHeight="1">
      <c r="A8" s="323" t="s">
        <v>1</v>
      </c>
      <c r="B8" s="364" t="s">
        <v>43</v>
      </c>
      <c r="C8" s="316" t="s">
        <v>51</v>
      </c>
      <c r="D8" s="326" t="s">
        <v>34</v>
      </c>
      <c r="E8" s="328" t="s">
        <v>53</v>
      </c>
      <c r="F8" s="369" t="s">
        <v>44</v>
      </c>
      <c r="G8" s="332" t="s">
        <v>53</v>
      </c>
      <c r="H8" s="364" t="s">
        <v>11</v>
      </c>
      <c r="I8" s="364" t="s">
        <v>5</v>
      </c>
      <c r="J8" s="364" t="s">
        <v>20</v>
      </c>
      <c r="K8" s="364"/>
      <c r="L8" s="364"/>
      <c r="M8" s="364" t="s">
        <v>6</v>
      </c>
      <c r="N8" s="364"/>
      <c r="O8" s="364"/>
      <c r="P8" s="364" t="s">
        <v>33</v>
      </c>
      <c r="Q8" s="364"/>
      <c r="R8" s="364"/>
      <c r="S8" s="365" t="s">
        <v>7</v>
      </c>
      <c r="T8" s="365" t="s">
        <v>8</v>
      </c>
      <c r="U8" s="367" t="s">
        <v>9</v>
      </c>
      <c r="V8" s="332" t="s">
        <v>25</v>
      </c>
    </row>
    <row r="9" spans="1:22" ht="34.5" customHeight="1">
      <c r="A9" s="323"/>
      <c r="B9" s="364"/>
      <c r="C9" s="316"/>
      <c r="D9" s="327"/>
      <c r="E9" s="329"/>
      <c r="F9" s="369"/>
      <c r="G9" s="333"/>
      <c r="H9" s="364"/>
      <c r="I9" s="364"/>
      <c r="J9" s="97" t="s">
        <v>26</v>
      </c>
      <c r="K9" s="43" t="s">
        <v>0</v>
      </c>
      <c r="L9" s="97" t="s">
        <v>1</v>
      </c>
      <c r="M9" s="97" t="s">
        <v>26</v>
      </c>
      <c r="N9" s="43" t="s">
        <v>0</v>
      </c>
      <c r="O9" s="97" t="s">
        <v>1</v>
      </c>
      <c r="P9" s="97" t="s">
        <v>26</v>
      </c>
      <c r="Q9" s="43" t="s">
        <v>0</v>
      </c>
      <c r="R9" s="97" t="s">
        <v>1</v>
      </c>
      <c r="S9" s="365"/>
      <c r="T9" s="365"/>
      <c r="U9" s="368"/>
      <c r="V9" s="379"/>
    </row>
    <row r="10" spans="1:22" ht="15" customHeight="1">
      <c r="A10" s="380" t="s">
        <v>288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</row>
    <row r="11" spans="1:22" ht="31.5" customHeight="1">
      <c r="A11" s="43">
        <v>1</v>
      </c>
      <c r="B11" s="38" t="s">
        <v>196</v>
      </c>
      <c r="C11" s="128">
        <v>2002</v>
      </c>
      <c r="D11" s="211" t="s">
        <v>216</v>
      </c>
      <c r="E11" s="128"/>
      <c r="F11" s="41" t="s">
        <v>194</v>
      </c>
      <c r="G11" s="48" t="s">
        <v>23</v>
      </c>
      <c r="H11" s="71" t="s">
        <v>195</v>
      </c>
      <c r="I11" s="35" t="s">
        <v>22</v>
      </c>
      <c r="J11" s="43">
        <v>171.5</v>
      </c>
      <c r="K11" s="214">
        <f aca="true" t="shared" si="0" ref="K11:K16">ROUND(J11/2.6,5)</f>
        <v>65.96154</v>
      </c>
      <c r="L11" s="43">
        <f aca="true" t="shared" si="1" ref="L11:L16">RANK(K11,K$11:K$16,0)</f>
        <v>1</v>
      </c>
      <c r="M11" s="43">
        <v>164</v>
      </c>
      <c r="N11" s="214">
        <f aca="true" t="shared" si="2" ref="N11:N16">ROUND(M11/2.6,5)</f>
        <v>63.07692</v>
      </c>
      <c r="O11" s="43">
        <f aca="true" t="shared" si="3" ref="O11:O16">RANK(N11,N$11:N$16,0)</f>
        <v>2</v>
      </c>
      <c r="P11" s="43">
        <v>175.5</v>
      </c>
      <c r="Q11" s="214">
        <f aca="true" t="shared" si="4" ref="Q11:Q16">ROUND(P11/2.6,5)</f>
        <v>67.5</v>
      </c>
      <c r="R11" s="43">
        <f aca="true" t="shared" si="5" ref="R11:R16">RANK(Q11,Q$11:Q$16,0)</f>
        <v>1</v>
      </c>
      <c r="S11" s="43"/>
      <c r="T11" s="37">
        <f aca="true" t="shared" si="6" ref="T11:T16">J11+M11+P11</f>
        <v>511</v>
      </c>
      <c r="U11" s="213">
        <f aca="true" t="shared" si="7" ref="U11:U16">ROUND(T11/2.6/3,5)</f>
        <v>65.51282</v>
      </c>
      <c r="V11" s="302" t="s">
        <v>215</v>
      </c>
    </row>
    <row r="12" spans="1:22" ht="31.5" customHeight="1">
      <c r="A12" s="43">
        <v>2</v>
      </c>
      <c r="B12" s="38" t="s">
        <v>139</v>
      </c>
      <c r="C12" s="128">
        <v>2001</v>
      </c>
      <c r="D12" s="124" t="s">
        <v>187</v>
      </c>
      <c r="E12" s="128"/>
      <c r="F12" s="31" t="s">
        <v>141</v>
      </c>
      <c r="G12" s="36" t="s">
        <v>143</v>
      </c>
      <c r="H12" s="67" t="s">
        <v>140</v>
      </c>
      <c r="I12" s="37" t="s">
        <v>138</v>
      </c>
      <c r="J12" s="43">
        <v>169.5</v>
      </c>
      <c r="K12" s="214">
        <f t="shared" si="0"/>
        <v>65.19231</v>
      </c>
      <c r="L12" s="43">
        <f t="shared" si="1"/>
        <v>2</v>
      </c>
      <c r="M12" s="43">
        <v>171.5</v>
      </c>
      <c r="N12" s="214">
        <f t="shared" si="2"/>
        <v>65.96154</v>
      </c>
      <c r="O12" s="43">
        <f t="shared" si="3"/>
        <v>1</v>
      </c>
      <c r="P12" s="43">
        <v>169.5</v>
      </c>
      <c r="Q12" s="214">
        <f t="shared" si="4"/>
        <v>65.19231</v>
      </c>
      <c r="R12" s="43">
        <f t="shared" si="5"/>
        <v>2</v>
      </c>
      <c r="S12" s="43"/>
      <c r="T12" s="37">
        <f t="shared" si="6"/>
        <v>510.5</v>
      </c>
      <c r="U12" s="213">
        <f t="shared" si="7"/>
        <v>65.44872</v>
      </c>
      <c r="V12" s="302" t="s">
        <v>215</v>
      </c>
    </row>
    <row r="13" spans="1:22" ht="31.5" customHeight="1">
      <c r="A13" s="43">
        <v>3</v>
      </c>
      <c r="B13" s="111" t="s">
        <v>154</v>
      </c>
      <c r="C13" s="112">
        <v>2001</v>
      </c>
      <c r="D13" s="210">
        <v>3</v>
      </c>
      <c r="E13" s="131"/>
      <c r="F13" s="201" t="s">
        <v>150</v>
      </c>
      <c r="G13" s="40" t="s">
        <v>219</v>
      </c>
      <c r="H13" s="40" t="s">
        <v>178</v>
      </c>
      <c r="I13" s="37" t="s">
        <v>22</v>
      </c>
      <c r="J13" s="43">
        <v>169.5</v>
      </c>
      <c r="K13" s="214">
        <f t="shared" si="0"/>
        <v>65.19231</v>
      </c>
      <c r="L13" s="43">
        <f t="shared" si="1"/>
        <v>2</v>
      </c>
      <c r="M13" s="43">
        <v>161.5</v>
      </c>
      <c r="N13" s="214">
        <f t="shared" si="2"/>
        <v>62.11538</v>
      </c>
      <c r="O13" s="43">
        <f t="shared" si="3"/>
        <v>3</v>
      </c>
      <c r="P13" s="43">
        <v>166</v>
      </c>
      <c r="Q13" s="214">
        <f t="shared" si="4"/>
        <v>63.84615</v>
      </c>
      <c r="R13" s="43">
        <f t="shared" si="5"/>
        <v>3</v>
      </c>
      <c r="S13" s="43"/>
      <c r="T13" s="37">
        <f t="shared" si="6"/>
        <v>497</v>
      </c>
      <c r="U13" s="213">
        <f t="shared" si="7"/>
        <v>63.71795</v>
      </c>
      <c r="V13" s="302" t="s">
        <v>215</v>
      </c>
    </row>
    <row r="14" spans="1:22" ht="31.5" customHeight="1">
      <c r="A14" s="43">
        <v>4</v>
      </c>
      <c r="B14" s="125" t="s">
        <v>252</v>
      </c>
      <c r="C14" s="128">
        <v>2002</v>
      </c>
      <c r="D14" s="124" t="s">
        <v>71</v>
      </c>
      <c r="E14" s="128"/>
      <c r="F14" s="31" t="s">
        <v>27</v>
      </c>
      <c r="G14" s="36" t="s">
        <v>14</v>
      </c>
      <c r="H14" s="67" t="s">
        <v>13</v>
      </c>
      <c r="I14" s="37" t="s">
        <v>22</v>
      </c>
      <c r="J14" s="43">
        <v>163.5</v>
      </c>
      <c r="K14" s="214">
        <f t="shared" si="0"/>
        <v>62.88462</v>
      </c>
      <c r="L14" s="43">
        <f t="shared" si="1"/>
        <v>4</v>
      </c>
      <c r="M14" s="43">
        <v>160</v>
      </c>
      <c r="N14" s="214">
        <f t="shared" si="2"/>
        <v>61.53846</v>
      </c>
      <c r="O14" s="43">
        <f t="shared" si="3"/>
        <v>4</v>
      </c>
      <c r="P14" s="43">
        <v>158.5</v>
      </c>
      <c r="Q14" s="214">
        <f t="shared" si="4"/>
        <v>60.96154</v>
      </c>
      <c r="R14" s="43">
        <f t="shared" si="5"/>
        <v>4</v>
      </c>
      <c r="S14" s="43">
        <v>1</v>
      </c>
      <c r="T14" s="37">
        <f t="shared" si="6"/>
        <v>482</v>
      </c>
      <c r="U14" s="213">
        <f t="shared" si="7"/>
        <v>61.79487</v>
      </c>
      <c r="V14" s="302" t="s">
        <v>216</v>
      </c>
    </row>
    <row r="15" spans="1:22" ht="31.5" customHeight="1">
      <c r="A15" s="43">
        <v>5</v>
      </c>
      <c r="B15" s="217" t="s">
        <v>197</v>
      </c>
      <c r="C15" s="128">
        <v>2002</v>
      </c>
      <c r="D15" s="211" t="s">
        <v>215</v>
      </c>
      <c r="E15" s="128"/>
      <c r="F15" s="130" t="s">
        <v>218</v>
      </c>
      <c r="G15" s="114" t="s">
        <v>23</v>
      </c>
      <c r="H15" s="114" t="s">
        <v>191</v>
      </c>
      <c r="I15" s="35" t="s">
        <v>22</v>
      </c>
      <c r="J15" s="43">
        <v>163.5</v>
      </c>
      <c r="K15" s="214">
        <f t="shared" si="0"/>
        <v>62.88462</v>
      </c>
      <c r="L15" s="43">
        <f t="shared" si="1"/>
        <v>4</v>
      </c>
      <c r="M15" s="43">
        <v>151</v>
      </c>
      <c r="N15" s="214">
        <f t="shared" si="2"/>
        <v>58.07692</v>
      </c>
      <c r="O15" s="43">
        <f t="shared" si="3"/>
        <v>5</v>
      </c>
      <c r="P15" s="43">
        <v>154</v>
      </c>
      <c r="Q15" s="214">
        <f t="shared" si="4"/>
        <v>59.23077</v>
      </c>
      <c r="R15" s="43">
        <f t="shared" si="5"/>
        <v>5</v>
      </c>
      <c r="S15" s="43"/>
      <c r="T15" s="37">
        <f t="shared" si="6"/>
        <v>468.5</v>
      </c>
      <c r="U15" s="213">
        <f t="shared" si="7"/>
        <v>60.0641</v>
      </c>
      <c r="V15" s="302" t="s">
        <v>269</v>
      </c>
    </row>
    <row r="16" spans="1:22" ht="31.5" customHeight="1">
      <c r="A16" s="43">
        <v>6</v>
      </c>
      <c r="B16" s="119" t="s">
        <v>70</v>
      </c>
      <c r="C16" s="112">
        <v>2003</v>
      </c>
      <c r="D16" s="112" t="s">
        <v>71</v>
      </c>
      <c r="E16" s="112"/>
      <c r="F16" s="98" t="s">
        <v>46</v>
      </c>
      <c r="G16" s="40" t="s">
        <v>67</v>
      </c>
      <c r="H16" s="67" t="s">
        <v>35</v>
      </c>
      <c r="I16" s="99" t="s">
        <v>286</v>
      </c>
      <c r="J16" s="43">
        <v>148.5</v>
      </c>
      <c r="K16" s="214">
        <f t="shared" si="0"/>
        <v>57.11538</v>
      </c>
      <c r="L16" s="43">
        <f t="shared" si="1"/>
        <v>6</v>
      </c>
      <c r="M16" s="43">
        <v>114.5</v>
      </c>
      <c r="N16" s="214">
        <f t="shared" si="2"/>
        <v>44.03846</v>
      </c>
      <c r="O16" s="43">
        <f t="shared" si="3"/>
        <v>6</v>
      </c>
      <c r="P16" s="43">
        <v>134</v>
      </c>
      <c r="Q16" s="214">
        <f t="shared" si="4"/>
        <v>51.53846</v>
      </c>
      <c r="R16" s="43">
        <f t="shared" si="5"/>
        <v>6</v>
      </c>
      <c r="S16" s="43">
        <v>2</v>
      </c>
      <c r="T16" s="37">
        <f t="shared" si="6"/>
        <v>397</v>
      </c>
      <c r="U16" s="213">
        <f t="shared" si="7"/>
        <v>50.89744</v>
      </c>
      <c r="V16" s="70"/>
    </row>
    <row r="17" spans="1:22" ht="15" customHeight="1">
      <c r="A17" s="375" t="s">
        <v>287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7"/>
    </row>
    <row r="18" spans="1:22" ht="31.5" customHeight="1">
      <c r="A18" s="43">
        <v>1</v>
      </c>
      <c r="B18" s="198" t="s">
        <v>93</v>
      </c>
      <c r="C18" s="131">
        <v>1996</v>
      </c>
      <c r="D18" s="124" t="s">
        <v>77</v>
      </c>
      <c r="E18" s="131"/>
      <c r="F18" s="31" t="s">
        <v>90</v>
      </c>
      <c r="G18" s="36" t="s">
        <v>91</v>
      </c>
      <c r="H18" s="67" t="s">
        <v>92</v>
      </c>
      <c r="I18" s="35" t="s">
        <v>22</v>
      </c>
      <c r="J18" s="43">
        <v>168.5</v>
      </c>
      <c r="K18" s="214">
        <f aca="true" t="shared" si="8" ref="K18:K29">ROUND(J18/2.6,5)</f>
        <v>64.80769</v>
      </c>
      <c r="L18" s="43">
        <f aca="true" t="shared" si="9" ref="L18:L29">RANK(K18,K$18:K$29,0)</f>
        <v>6</v>
      </c>
      <c r="M18" s="43">
        <v>179.5</v>
      </c>
      <c r="N18" s="214">
        <f aca="true" t="shared" si="10" ref="N18:N29">ROUND(M18/2.6,5)</f>
        <v>69.03846</v>
      </c>
      <c r="O18" s="43">
        <f aca="true" t="shared" si="11" ref="O18:O29">RANK(N18,N$18:N$29,0)</f>
        <v>1</v>
      </c>
      <c r="P18" s="43">
        <v>175</v>
      </c>
      <c r="Q18" s="214">
        <f aca="true" t="shared" si="12" ref="Q18:Q29">ROUND(P18/2.6,5)</f>
        <v>67.30769</v>
      </c>
      <c r="R18" s="43">
        <f aca="true" t="shared" si="13" ref="R18:R29">RANK(Q18,Q$18:Q$29,0)</f>
        <v>1</v>
      </c>
      <c r="S18" s="43"/>
      <c r="T18" s="37">
        <f aca="true" t="shared" si="14" ref="T18:T29">J18+M18+P18</f>
        <v>523</v>
      </c>
      <c r="U18" s="213">
        <f aca="true" t="shared" si="15" ref="U18:U29">ROUND(T18/2.6/3,5)</f>
        <v>67.05128</v>
      </c>
      <c r="V18" s="43"/>
    </row>
    <row r="19" spans="1:22" ht="31.5" customHeight="1">
      <c r="A19" s="43">
        <v>2</v>
      </c>
      <c r="B19" s="125" t="s">
        <v>256</v>
      </c>
      <c r="C19" s="128">
        <v>1987</v>
      </c>
      <c r="D19" s="124" t="s">
        <v>77</v>
      </c>
      <c r="E19" s="128"/>
      <c r="F19" s="130" t="s">
        <v>189</v>
      </c>
      <c r="G19" s="114" t="s">
        <v>23</v>
      </c>
      <c r="H19" s="114" t="s">
        <v>152</v>
      </c>
      <c r="I19" s="37" t="s">
        <v>22</v>
      </c>
      <c r="J19" s="43">
        <v>174.5</v>
      </c>
      <c r="K19" s="214">
        <f t="shared" si="8"/>
        <v>67.11538</v>
      </c>
      <c r="L19" s="43">
        <f t="shared" si="9"/>
        <v>1</v>
      </c>
      <c r="M19" s="43">
        <v>174</v>
      </c>
      <c r="N19" s="214">
        <f t="shared" si="10"/>
        <v>66.92308</v>
      </c>
      <c r="O19" s="43">
        <f t="shared" si="11"/>
        <v>4</v>
      </c>
      <c r="P19" s="43">
        <v>173.5</v>
      </c>
      <c r="Q19" s="214">
        <f t="shared" si="12"/>
        <v>66.73077</v>
      </c>
      <c r="R19" s="43">
        <f t="shared" si="13"/>
        <v>2</v>
      </c>
      <c r="S19" s="43"/>
      <c r="T19" s="37">
        <f t="shared" si="14"/>
        <v>522</v>
      </c>
      <c r="U19" s="213">
        <f t="shared" si="15"/>
        <v>66.92308</v>
      </c>
      <c r="V19" s="43"/>
    </row>
    <row r="20" spans="1:22" ht="31.5" customHeight="1">
      <c r="A20" s="43">
        <v>3</v>
      </c>
      <c r="B20" s="125" t="s">
        <v>230</v>
      </c>
      <c r="C20" s="128">
        <v>1990</v>
      </c>
      <c r="D20" s="124" t="s">
        <v>71</v>
      </c>
      <c r="E20" s="128"/>
      <c r="F20" s="31" t="s">
        <v>231</v>
      </c>
      <c r="G20" s="36" t="s">
        <v>23</v>
      </c>
      <c r="H20" s="67" t="s">
        <v>232</v>
      </c>
      <c r="I20" s="99" t="s">
        <v>225</v>
      </c>
      <c r="J20" s="43">
        <v>171.5</v>
      </c>
      <c r="K20" s="214">
        <f t="shared" si="8"/>
        <v>65.96154</v>
      </c>
      <c r="L20" s="43">
        <f t="shared" si="9"/>
        <v>3</v>
      </c>
      <c r="M20" s="43">
        <v>176.5</v>
      </c>
      <c r="N20" s="214">
        <f t="shared" si="10"/>
        <v>67.88462</v>
      </c>
      <c r="O20" s="43">
        <f t="shared" si="11"/>
        <v>2</v>
      </c>
      <c r="P20" s="43">
        <v>171</v>
      </c>
      <c r="Q20" s="214">
        <f t="shared" si="12"/>
        <v>65.76923</v>
      </c>
      <c r="R20" s="43">
        <f t="shared" si="13"/>
        <v>3</v>
      </c>
      <c r="S20" s="43"/>
      <c r="T20" s="37">
        <f t="shared" si="14"/>
        <v>519</v>
      </c>
      <c r="U20" s="213">
        <f t="shared" si="15"/>
        <v>66.53846</v>
      </c>
      <c r="V20" s="37"/>
    </row>
    <row r="21" spans="1:22" ht="31.5" customHeight="1">
      <c r="A21" s="43">
        <v>4</v>
      </c>
      <c r="B21" s="125" t="s">
        <v>233</v>
      </c>
      <c r="C21" s="128">
        <v>1980</v>
      </c>
      <c r="D21" s="124" t="s">
        <v>71</v>
      </c>
      <c r="E21" s="128"/>
      <c r="F21" s="193" t="s">
        <v>234</v>
      </c>
      <c r="G21" s="36" t="s">
        <v>235</v>
      </c>
      <c r="H21" s="40" t="s">
        <v>236</v>
      </c>
      <c r="I21" s="99" t="s">
        <v>225</v>
      </c>
      <c r="J21" s="43">
        <v>174</v>
      </c>
      <c r="K21" s="214">
        <f t="shared" si="8"/>
        <v>66.92308</v>
      </c>
      <c r="L21" s="43">
        <f t="shared" si="9"/>
        <v>2</v>
      </c>
      <c r="M21" s="43">
        <v>174.5</v>
      </c>
      <c r="N21" s="214">
        <f t="shared" si="10"/>
        <v>67.11538</v>
      </c>
      <c r="O21" s="43">
        <f t="shared" si="11"/>
        <v>3</v>
      </c>
      <c r="P21" s="43">
        <v>168.5</v>
      </c>
      <c r="Q21" s="214">
        <f t="shared" si="12"/>
        <v>64.80769</v>
      </c>
      <c r="R21" s="43">
        <f t="shared" si="13"/>
        <v>5</v>
      </c>
      <c r="S21" s="43">
        <v>1</v>
      </c>
      <c r="T21" s="37">
        <f t="shared" si="14"/>
        <v>517</v>
      </c>
      <c r="U21" s="213">
        <f t="shared" si="15"/>
        <v>66.28205</v>
      </c>
      <c r="V21" s="37"/>
    </row>
    <row r="22" spans="1:22" ht="31.5" customHeight="1">
      <c r="A22" s="43">
        <v>5</v>
      </c>
      <c r="B22" s="111" t="s">
        <v>145</v>
      </c>
      <c r="C22" s="112">
        <v>1993</v>
      </c>
      <c r="D22" s="112" t="s">
        <v>71</v>
      </c>
      <c r="E22" s="112"/>
      <c r="F22" s="46" t="s">
        <v>149</v>
      </c>
      <c r="G22" s="36" t="s">
        <v>157</v>
      </c>
      <c r="H22" s="67" t="s">
        <v>140</v>
      </c>
      <c r="I22" s="37" t="s">
        <v>138</v>
      </c>
      <c r="J22" s="43">
        <v>169.5</v>
      </c>
      <c r="K22" s="214">
        <f t="shared" si="8"/>
        <v>65.19231</v>
      </c>
      <c r="L22" s="43">
        <f t="shared" si="9"/>
        <v>5</v>
      </c>
      <c r="M22" s="43">
        <v>172.5</v>
      </c>
      <c r="N22" s="214">
        <f t="shared" si="10"/>
        <v>66.34615</v>
      </c>
      <c r="O22" s="43">
        <f t="shared" si="11"/>
        <v>5</v>
      </c>
      <c r="P22" s="43">
        <v>170.5</v>
      </c>
      <c r="Q22" s="214">
        <f t="shared" si="12"/>
        <v>65.57692</v>
      </c>
      <c r="R22" s="43">
        <f t="shared" si="13"/>
        <v>4</v>
      </c>
      <c r="S22" s="43"/>
      <c r="T22" s="37">
        <f t="shared" si="14"/>
        <v>512.5</v>
      </c>
      <c r="U22" s="213">
        <f t="shared" si="15"/>
        <v>65.70513</v>
      </c>
      <c r="V22" s="37"/>
    </row>
    <row r="23" spans="1:22" ht="31.5" customHeight="1">
      <c r="A23" s="43">
        <v>6</v>
      </c>
      <c r="B23" s="125" t="s">
        <v>208</v>
      </c>
      <c r="C23" s="128">
        <v>1997</v>
      </c>
      <c r="D23" s="124" t="s">
        <v>71</v>
      </c>
      <c r="E23" s="128"/>
      <c r="F23" s="98" t="s">
        <v>217</v>
      </c>
      <c r="G23" s="40" t="s">
        <v>82</v>
      </c>
      <c r="H23" s="40" t="s">
        <v>12</v>
      </c>
      <c r="I23" s="35" t="s">
        <v>22</v>
      </c>
      <c r="J23" s="43">
        <v>171.5</v>
      </c>
      <c r="K23" s="214">
        <f t="shared" si="8"/>
        <v>65.96154</v>
      </c>
      <c r="L23" s="43">
        <f t="shared" si="9"/>
        <v>3</v>
      </c>
      <c r="M23" s="43">
        <v>171</v>
      </c>
      <c r="N23" s="214">
        <f t="shared" si="10"/>
        <v>65.76923</v>
      </c>
      <c r="O23" s="43">
        <f t="shared" si="11"/>
        <v>6</v>
      </c>
      <c r="P23" s="43">
        <v>165</v>
      </c>
      <c r="Q23" s="214">
        <f t="shared" si="12"/>
        <v>63.46154</v>
      </c>
      <c r="R23" s="43">
        <f t="shared" si="13"/>
        <v>6</v>
      </c>
      <c r="S23" s="43"/>
      <c r="T23" s="37">
        <f t="shared" si="14"/>
        <v>507.5</v>
      </c>
      <c r="U23" s="213">
        <f t="shared" si="15"/>
        <v>65.0641</v>
      </c>
      <c r="V23" s="37"/>
    </row>
    <row r="24" spans="1:22" ht="31.5" customHeight="1">
      <c r="A24" s="43">
        <v>7</v>
      </c>
      <c r="B24" s="119" t="s">
        <v>133</v>
      </c>
      <c r="C24" s="112">
        <v>1991</v>
      </c>
      <c r="D24" s="112" t="s">
        <v>71</v>
      </c>
      <c r="E24" s="112"/>
      <c r="F24" s="201" t="s">
        <v>291</v>
      </c>
      <c r="G24" s="194" t="s">
        <v>23</v>
      </c>
      <c r="H24" s="67" t="s">
        <v>131</v>
      </c>
      <c r="I24" s="35" t="s">
        <v>22</v>
      </c>
      <c r="J24" s="43">
        <v>165</v>
      </c>
      <c r="K24" s="214">
        <f t="shared" si="8"/>
        <v>63.46154</v>
      </c>
      <c r="L24" s="43">
        <f t="shared" si="9"/>
        <v>9</v>
      </c>
      <c r="M24" s="43">
        <v>170.5</v>
      </c>
      <c r="N24" s="214">
        <f t="shared" si="10"/>
        <v>65.57692</v>
      </c>
      <c r="O24" s="43">
        <f t="shared" si="11"/>
        <v>7</v>
      </c>
      <c r="P24" s="43">
        <v>164</v>
      </c>
      <c r="Q24" s="214">
        <f t="shared" si="12"/>
        <v>63.07692</v>
      </c>
      <c r="R24" s="43">
        <f t="shared" si="13"/>
        <v>7</v>
      </c>
      <c r="S24" s="43"/>
      <c r="T24" s="37">
        <f t="shared" si="14"/>
        <v>499.5</v>
      </c>
      <c r="U24" s="213">
        <f t="shared" si="15"/>
        <v>64.03846</v>
      </c>
      <c r="V24" s="37"/>
    </row>
    <row r="25" spans="1:22" ht="31.5" customHeight="1">
      <c r="A25" s="43">
        <v>8</v>
      </c>
      <c r="B25" s="111" t="s">
        <v>274</v>
      </c>
      <c r="C25" s="116">
        <v>2000</v>
      </c>
      <c r="D25" s="124" t="s">
        <v>71</v>
      </c>
      <c r="E25" s="112"/>
      <c r="F25" s="46" t="s">
        <v>167</v>
      </c>
      <c r="G25" s="194" t="s">
        <v>23</v>
      </c>
      <c r="H25" s="67" t="s">
        <v>140</v>
      </c>
      <c r="I25" s="99" t="s">
        <v>138</v>
      </c>
      <c r="J25" s="43">
        <v>168</v>
      </c>
      <c r="K25" s="214">
        <f t="shared" si="8"/>
        <v>64.61538</v>
      </c>
      <c r="L25" s="43">
        <f t="shared" si="9"/>
        <v>7</v>
      </c>
      <c r="M25" s="43">
        <v>170.5</v>
      </c>
      <c r="N25" s="214">
        <f t="shared" si="10"/>
        <v>65.57692</v>
      </c>
      <c r="O25" s="43">
        <f t="shared" si="11"/>
        <v>7</v>
      </c>
      <c r="P25" s="43">
        <v>158</v>
      </c>
      <c r="Q25" s="214">
        <f t="shared" si="12"/>
        <v>60.76923</v>
      </c>
      <c r="R25" s="43">
        <f t="shared" si="13"/>
        <v>9</v>
      </c>
      <c r="S25" s="43"/>
      <c r="T25" s="37">
        <f t="shared" si="14"/>
        <v>496.5</v>
      </c>
      <c r="U25" s="213">
        <f t="shared" si="15"/>
        <v>63.65385</v>
      </c>
      <c r="V25" s="37"/>
    </row>
    <row r="26" spans="1:22" ht="31.5" customHeight="1">
      <c r="A26" s="43">
        <v>9</v>
      </c>
      <c r="B26" s="111" t="s">
        <v>237</v>
      </c>
      <c r="C26" s="116">
        <v>1987</v>
      </c>
      <c r="D26" s="124" t="s">
        <v>103</v>
      </c>
      <c r="E26" s="112"/>
      <c r="F26" s="39" t="s">
        <v>238</v>
      </c>
      <c r="G26" s="219" t="s">
        <v>239</v>
      </c>
      <c r="H26" s="199" t="s">
        <v>240</v>
      </c>
      <c r="I26" s="35" t="s">
        <v>22</v>
      </c>
      <c r="J26" s="43">
        <v>166</v>
      </c>
      <c r="K26" s="214">
        <f t="shared" si="8"/>
        <v>63.84615</v>
      </c>
      <c r="L26" s="43">
        <f t="shared" si="9"/>
        <v>8</v>
      </c>
      <c r="M26" s="43">
        <v>170</v>
      </c>
      <c r="N26" s="214">
        <f t="shared" si="10"/>
        <v>65.38462</v>
      </c>
      <c r="O26" s="43">
        <f t="shared" si="11"/>
        <v>9</v>
      </c>
      <c r="P26" s="43">
        <v>158</v>
      </c>
      <c r="Q26" s="214">
        <f t="shared" si="12"/>
        <v>60.76923</v>
      </c>
      <c r="R26" s="43">
        <f t="shared" si="13"/>
        <v>9</v>
      </c>
      <c r="S26" s="43"/>
      <c r="T26" s="37">
        <f t="shared" si="14"/>
        <v>494</v>
      </c>
      <c r="U26" s="213">
        <f t="shared" si="15"/>
        <v>63.33333</v>
      </c>
      <c r="V26" s="37"/>
    </row>
    <row r="27" spans="1:22" ht="31.5" customHeight="1">
      <c r="A27" s="43" t="s">
        <v>292</v>
      </c>
      <c r="B27" s="217" t="s">
        <v>198</v>
      </c>
      <c r="C27" s="152">
        <v>1986</v>
      </c>
      <c r="D27" s="152">
        <v>2</v>
      </c>
      <c r="E27" s="112"/>
      <c r="F27" s="197" t="s">
        <v>199</v>
      </c>
      <c r="G27" s="40" t="s">
        <v>23</v>
      </c>
      <c r="H27" s="67" t="s">
        <v>200</v>
      </c>
      <c r="I27" s="35" t="s">
        <v>22</v>
      </c>
      <c r="J27" s="37">
        <v>160.5</v>
      </c>
      <c r="K27" s="247">
        <f t="shared" si="8"/>
        <v>61.73077</v>
      </c>
      <c r="L27" s="37">
        <f t="shared" si="9"/>
        <v>11</v>
      </c>
      <c r="M27" s="37">
        <v>164.5</v>
      </c>
      <c r="N27" s="247">
        <f t="shared" si="10"/>
        <v>63.26923</v>
      </c>
      <c r="O27" s="37">
        <f t="shared" si="11"/>
        <v>10</v>
      </c>
      <c r="P27" s="37">
        <v>157.5</v>
      </c>
      <c r="Q27" s="247">
        <f t="shared" si="12"/>
        <v>60.57692</v>
      </c>
      <c r="R27" s="37">
        <f t="shared" si="13"/>
        <v>11</v>
      </c>
      <c r="S27" s="37"/>
      <c r="T27" s="37">
        <f t="shared" si="14"/>
        <v>482.5</v>
      </c>
      <c r="U27" s="248">
        <f t="shared" si="15"/>
        <v>61.85897</v>
      </c>
      <c r="V27" s="37"/>
    </row>
    <row r="28" spans="1:22" ht="31.5" customHeight="1">
      <c r="A28" s="43">
        <v>10</v>
      </c>
      <c r="B28" s="74" t="s">
        <v>42</v>
      </c>
      <c r="C28" s="128">
        <v>1985</v>
      </c>
      <c r="D28" s="124" t="s">
        <v>77</v>
      </c>
      <c r="E28" s="114"/>
      <c r="F28" s="46" t="s">
        <v>120</v>
      </c>
      <c r="G28" s="136" t="s">
        <v>23</v>
      </c>
      <c r="H28" s="67" t="s">
        <v>119</v>
      </c>
      <c r="I28" s="47" t="s">
        <v>22</v>
      </c>
      <c r="J28" s="37">
        <v>161</v>
      </c>
      <c r="K28" s="247">
        <f t="shared" si="8"/>
        <v>61.92308</v>
      </c>
      <c r="L28" s="37">
        <f t="shared" si="9"/>
        <v>10</v>
      </c>
      <c r="M28" s="37">
        <v>156.5</v>
      </c>
      <c r="N28" s="247">
        <f t="shared" si="10"/>
        <v>60.19231</v>
      </c>
      <c r="O28" s="37">
        <f t="shared" si="11"/>
        <v>11</v>
      </c>
      <c r="P28" s="37">
        <v>162</v>
      </c>
      <c r="Q28" s="247">
        <f t="shared" si="12"/>
        <v>62.30769</v>
      </c>
      <c r="R28" s="37">
        <f t="shared" si="13"/>
        <v>8</v>
      </c>
      <c r="S28" s="37"/>
      <c r="T28" s="37">
        <f t="shared" si="14"/>
        <v>479.5</v>
      </c>
      <c r="U28" s="248">
        <f t="shared" si="15"/>
        <v>61.47436</v>
      </c>
      <c r="V28" s="43"/>
    </row>
    <row r="29" spans="1:22" ht="31.5" customHeight="1">
      <c r="A29" s="43" t="s">
        <v>292</v>
      </c>
      <c r="B29" s="125" t="s">
        <v>153</v>
      </c>
      <c r="C29" s="128">
        <v>1998</v>
      </c>
      <c r="D29" s="124" t="s">
        <v>117</v>
      </c>
      <c r="E29" s="128"/>
      <c r="F29" s="31" t="s">
        <v>273</v>
      </c>
      <c r="G29" s="194" t="s">
        <v>23</v>
      </c>
      <c r="H29" s="67" t="s">
        <v>251</v>
      </c>
      <c r="I29" s="37" t="s">
        <v>22</v>
      </c>
      <c r="J29" s="37">
        <v>151.5</v>
      </c>
      <c r="K29" s="247">
        <f t="shared" si="8"/>
        <v>58.26923</v>
      </c>
      <c r="L29" s="37">
        <f t="shared" si="9"/>
        <v>12</v>
      </c>
      <c r="M29" s="37">
        <v>156</v>
      </c>
      <c r="N29" s="247">
        <f t="shared" si="10"/>
        <v>60</v>
      </c>
      <c r="O29" s="37">
        <f t="shared" si="11"/>
        <v>12</v>
      </c>
      <c r="P29" s="37">
        <v>151</v>
      </c>
      <c r="Q29" s="247">
        <f t="shared" si="12"/>
        <v>58.07692</v>
      </c>
      <c r="R29" s="37">
        <f t="shared" si="13"/>
        <v>12</v>
      </c>
      <c r="S29" s="37"/>
      <c r="T29" s="37">
        <f t="shared" si="14"/>
        <v>458.5</v>
      </c>
      <c r="U29" s="248">
        <f t="shared" si="15"/>
        <v>58.78205</v>
      </c>
      <c r="V29" s="43"/>
    </row>
    <row r="30" spans="1:22" ht="15" customHeight="1">
      <c r="A30" s="32"/>
      <c r="B30" s="52" t="s">
        <v>2</v>
      </c>
      <c r="H30" s="32"/>
      <c r="I30" s="32" t="s">
        <v>279</v>
      </c>
      <c r="J30" s="55"/>
      <c r="K30" s="32"/>
      <c r="L30" s="57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12" ht="15" customHeight="1">
      <c r="A31" s="32"/>
      <c r="B31" s="52" t="s">
        <v>3</v>
      </c>
      <c r="C31" s="32"/>
      <c r="D31" s="32"/>
      <c r="E31" s="32"/>
      <c r="F31" s="32"/>
      <c r="G31" s="32"/>
      <c r="H31" s="32"/>
      <c r="I31" s="53" t="s">
        <v>278</v>
      </c>
      <c r="J31" s="55"/>
      <c r="K31" s="32"/>
      <c r="L31" s="32"/>
    </row>
    <row r="32" ht="15" customHeight="1"/>
    <row r="33" ht="15" customHeight="1"/>
    <row r="34" ht="15" customHeight="1"/>
  </sheetData>
  <sheetProtection/>
  <mergeCells count="25">
    <mergeCell ref="A10:V10"/>
    <mergeCell ref="M8:O8"/>
    <mergeCell ref="P8:R8"/>
    <mergeCell ref="S8:S9"/>
    <mergeCell ref="T8:T9"/>
    <mergeCell ref="B8:B9"/>
    <mergeCell ref="H8:H9"/>
    <mergeCell ref="D8:D9"/>
    <mergeCell ref="C8:C9"/>
    <mergeCell ref="A5:V5"/>
    <mergeCell ref="F8:F9"/>
    <mergeCell ref="G8:G9"/>
    <mergeCell ref="U8:U9"/>
    <mergeCell ref="V8:V9"/>
    <mergeCell ref="Q7:V7"/>
    <mergeCell ref="A17:V17"/>
    <mergeCell ref="A1:V1"/>
    <mergeCell ref="A2:V2"/>
    <mergeCell ref="A3:V3"/>
    <mergeCell ref="A4:V4"/>
    <mergeCell ref="A6:V6"/>
    <mergeCell ref="I8:I9"/>
    <mergeCell ref="J8:L8"/>
    <mergeCell ref="E8:E9"/>
    <mergeCell ref="A8:A9"/>
  </mergeCells>
  <printOptions/>
  <pageMargins left="0.2362204724409449" right="0.2362204724409449" top="0" bottom="0" header="0" footer="0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="90" zoomScaleNormal="90" workbookViewId="0" topLeftCell="A1">
      <selection activeCell="G22" sqref="G22"/>
    </sheetView>
  </sheetViews>
  <sheetFormatPr defaultColWidth="9.140625" defaultRowHeight="12.75"/>
  <cols>
    <col min="1" max="1" width="4.7109375" style="4" customWidth="1"/>
    <col min="2" max="2" width="20.7109375" style="1" customWidth="1"/>
    <col min="3" max="3" width="6.7109375" style="2" hidden="1" customWidth="1"/>
    <col min="4" max="4" width="6.7109375" style="2" customWidth="1"/>
    <col min="5" max="5" width="8.7109375" style="2" hidden="1" customWidth="1"/>
    <col min="6" max="6" width="32.7109375" style="1" customWidth="1"/>
    <col min="7" max="7" width="8.7109375" style="1" customWidth="1"/>
    <col min="8" max="8" width="17.7109375" style="1" customWidth="1"/>
    <col min="9" max="9" width="20.7109375" style="5" customWidth="1"/>
    <col min="10" max="10" width="6.7109375" style="8" customWidth="1"/>
    <col min="11" max="11" width="9.7109375" style="7" customWidth="1"/>
    <col min="12" max="12" width="3.7109375" style="9" customWidth="1"/>
    <col min="13" max="13" width="6.7109375" style="10" customWidth="1"/>
    <col min="14" max="14" width="9.7109375" style="9" customWidth="1"/>
    <col min="15" max="15" width="3.7109375" style="11" customWidth="1"/>
    <col min="16" max="16" width="6.7109375" style="12" customWidth="1"/>
    <col min="17" max="17" width="9.7109375" style="1" customWidth="1"/>
    <col min="18" max="18" width="3.7109375" style="1" customWidth="1"/>
    <col min="19" max="19" width="4.7109375" style="1" customWidth="1"/>
    <col min="20" max="20" width="6.7109375" style="1" customWidth="1"/>
    <col min="21" max="21" width="9.7109375" style="1" customWidth="1"/>
    <col min="22" max="16384" width="9.140625" style="1" customWidth="1"/>
  </cols>
  <sheetData>
    <row r="1" spans="1:21" s="2" customFormat="1" ht="24.75" customHeight="1">
      <c r="A1" s="360" t="s">
        <v>247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s="2" customFormat="1" ht="24.75" customHeight="1">
      <c r="A2" s="361" t="s">
        <v>55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</row>
    <row r="3" spans="1:21" s="15" customFormat="1" ht="24.75" customHeight="1">
      <c r="A3" s="318" t="s">
        <v>263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</row>
    <row r="4" spans="1:21" s="15" customFormat="1" ht="24.75" customHeight="1">
      <c r="A4" s="319" t="s">
        <v>31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1:21" s="15" customFormat="1" ht="24.75" customHeight="1">
      <c r="A5" s="318" t="s">
        <v>245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</row>
    <row r="6" spans="1:21" s="2" customFormat="1" ht="24.75" customHeight="1">
      <c r="A6" s="321" t="s">
        <v>285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1:21" s="185" customFormat="1" ht="24.75" customHeight="1">
      <c r="A7" s="186" t="s">
        <v>48</v>
      </c>
      <c r="B7" s="187"/>
      <c r="C7" s="188"/>
      <c r="D7" s="188"/>
      <c r="E7" s="188"/>
      <c r="F7" s="189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363" t="s">
        <v>248</v>
      </c>
      <c r="S7" s="363"/>
      <c r="T7" s="363"/>
      <c r="U7" s="363"/>
    </row>
    <row r="8" spans="1:21" s="14" customFormat="1" ht="15" customHeight="1">
      <c r="A8" s="323" t="s">
        <v>1</v>
      </c>
      <c r="B8" s="352" t="s">
        <v>28</v>
      </c>
      <c r="C8" s="316" t="s">
        <v>51</v>
      </c>
      <c r="D8" s="326" t="s">
        <v>34</v>
      </c>
      <c r="E8" s="328" t="s">
        <v>53</v>
      </c>
      <c r="F8" s="347" t="s">
        <v>30</v>
      </c>
      <c r="G8" s="332" t="s">
        <v>53</v>
      </c>
      <c r="H8" s="353" t="s">
        <v>11</v>
      </c>
      <c r="I8" s="352" t="s">
        <v>5</v>
      </c>
      <c r="J8" s="352" t="s">
        <v>20</v>
      </c>
      <c r="K8" s="352"/>
      <c r="L8" s="352"/>
      <c r="M8" s="352" t="s">
        <v>21</v>
      </c>
      <c r="N8" s="352"/>
      <c r="O8" s="352"/>
      <c r="P8" s="352" t="s">
        <v>33</v>
      </c>
      <c r="Q8" s="352"/>
      <c r="R8" s="352"/>
      <c r="S8" s="323" t="s">
        <v>7</v>
      </c>
      <c r="T8" s="323" t="s">
        <v>8</v>
      </c>
      <c r="U8" s="367" t="s">
        <v>9</v>
      </c>
    </row>
    <row r="9" spans="1:21" s="14" customFormat="1" ht="45" customHeight="1">
      <c r="A9" s="366"/>
      <c r="B9" s="367"/>
      <c r="C9" s="381"/>
      <c r="D9" s="327"/>
      <c r="E9" s="382"/>
      <c r="F9" s="330"/>
      <c r="G9" s="333"/>
      <c r="H9" s="332"/>
      <c r="I9" s="367"/>
      <c r="J9" s="249" t="s">
        <v>26</v>
      </c>
      <c r="K9" s="250" t="s">
        <v>0</v>
      </c>
      <c r="L9" s="249" t="s">
        <v>1</v>
      </c>
      <c r="M9" s="249" t="s">
        <v>26</v>
      </c>
      <c r="N9" s="250" t="s">
        <v>0</v>
      </c>
      <c r="O9" s="249" t="s">
        <v>1</v>
      </c>
      <c r="P9" s="249" t="s">
        <v>26</v>
      </c>
      <c r="Q9" s="250" t="s">
        <v>0</v>
      </c>
      <c r="R9" s="249" t="s">
        <v>1</v>
      </c>
      <c r="S9" s="366"/>
      <c r="T9" s="366"/>
      <c r="U9" s="387"/>
    </row>
    <row r="10" spans="1:21" s="14" customFormat="1" ht="19.5" customHeight="1">
      <c r="A10" s="384" t="s">
        <v>10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6"/>
    </row>
    <row r="11" spans="1:21" s="2" customFormat="1" ht="31.5" customHeight="1">
      <c r="A11" s="56">
        <v>1</v>
      </c>
      <c r="B11" s="119" t="s">
        <v>224</v>
      </c>
      <c r="C11" s="112">
        <v>2003</v>
      </c>
      <c r="D11" s="112" t="s">
        <v>71</v>
      </c>
      <c r="E11" s="153"/>
      <c r="F11" s="98" t="s">
        <v>46</v>
      </c>
      <c r="G11" s="40" t="s">
        <v>67</v>
      </c>
      <c r="H11" s="67" t="s">
        <v>35</v>
      </c>
      <c r="I11" s="99" t="s">
        <v>286</v>
      </c>
      <c r="J11" s="56">
        <v>123.5</v>
      </c>
      <c r="K11" s="214">
        <f>ROUND(J11/1.9,5)</f>
        <v>65</v>
      </c>
      <c r="L11" s="56">
        <f>RANK(K11,K$11:K$12,0)</f>
        <v>1</v>
      </c>
      <c r="M11" s="56">
        <v>117</v>
      </c>
      <c r="N11" s="214">
        <f>ROUND(M11/1.9,5)</f>
        <v>61.57895</v>
      </c>
      <c r="O11" s="56">
        <f>RANK(N11,N$11:N$12,0)</f>
        <v>2</v>
      </c>
      <c r="P11" s="56">
        <v>121</v>
      </c>
      <c r="Q11" s="214">
        <f>ROUND(P11/1.9,5)</f>
        <v>63.68421</v>
      </c>
      <c r="R11" s="56">
        <f>RANK(Q11,Q$11:Q$12,0)</f>
        <v>1</v>
      </c>
      <c r="S11" s="56">
        <v>1</v>
      </c>
      <c r="T11" s="56">
        <f>J11+M11+P11</f>
        <v>361.5</v>
      </c>
      <c r="U11" s="213">
        <f>ROUND(T11/3/1.9,5)</f>
        <v>63.42105</v>
      </c>
    </row>
    <row r="12" spans="1:21" s="2" customFormat="1" ht="31.5" customHeight="1">
      <c r="A12" s="56">
        <v>2</v>
      </c>
      <c r="B12" s="225" t="s">
        <v>74</v>
      </c>
      <c r="C12" s="112">
        <v>2002</v>
      </c>
      <c r="D12" s="112" t="s">
        <v>71</v>
      </c>
      <c r="E12" s="112"/>
      <c r="F12" s="98" t="s">
        <v>46</v>
      </c>
      <c r="G12" s="40" t="s">
        <v>67</v>
      </c>
      <c r="H12" s="67" t="s">
        <v>35</v>
      </c>
      <c r="I12" s="99" t="s">
        <v>286</v>
      </c>
      <c r="J12" s="56">
        <v>122</v>
      </c>
      <c r="K12" s="214">
        <f>ROUND(J12/1.9,5)</f>
        <v>64.21053</v>
      </c>
      <c r="L12" s="56">
        <f>RANK(K12,K$11:K$12,0)</f>
        <v>2</v>
      </c>
      <c r="M12" s="56">
        <v>120</v>
      </c>
      <c r="N12" s="214">
        <f>ROUND(M12/1.9,5)</f>
        <v>63.15789</v>
      </c>
      <c r="O12" s="56">
        <f>RANK(N12,N$11:N$12,0)</f>
        <v>1</v>
      </c>
      <c r="P12" s="56">
        <v>113.5</v>
      </c>
      <c r="Q12" s="214">
        <f>ROUND(P12/1.9,5)</f>
        <v>59.73684</v>
      </c>
      <c r="R12" s="56">
        <f>RANK(Q12,Q$11:Q$12,0)</f>
        <v>2</v>
      </c>
      <c r="S12" s="56"/>
      <c r="T12" s="56">
        <f>J12+M12+P12</f>
        <v>355.5</v>
      </c>
      <c r="U12" s="213">
        <f>ROUND(T12/3/1.9,5)</f>
        <v>62.36842</v>
      </c>
    </row>
    <row r="13" spans="1:21" s="2" customFormat="1" ht="19.5" customHeight="1">
      <c r="A13" s="352" t="s">
        <v>59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</row>
    <row r="14" spans="1:21" s="2" customFormat="1" ht="31.5" customHeight="1">
      <c r="A14" s="56">
        <v>1</v>
      </c>
      <c r="B14" s="236" t="s">
        <v>253</v>
      </c>
      <c r="C14" s="128"/>
      <c r="D14" s="124" t="s">
        <v>71</v>
      </c>
      <c r="E14" s="35"/>
      <c r="F14" s="237" t="s">
        <v>255</v>
      </c>
      <c r="G14" s="114" t="s">
        <v>23</v>
      </c>
      <c r="H14" s="114" t="s">
        <v>254</v>
      </c>
      <c r="I14" s="35" t="s">
        <v>22</v>
      </c>
      <c r="J14" s="56">
        <v>129</v>
      </c>
      <c r="K14" s="214">
        <f>ROUND(J14/1.9,5)</f>
        <v>67.89474</v>
      </c>
      <c r="L14" s="56">
        <f>RANK(K14,K$14:K$17,0)</f>
        <v>1</v>
      </c>
      <c r="M14" s="56">
        <v>128</v>
      </c>
      <c r="N14" s="214">
        <f>ROUND(M14/1.9,5)</f>
        <v>67.36842</v>
      </c>
      <c r="O14" s="56">
        <f>RANK(N14,N$14:N$17,0)</f>
        <v>1</v>
      </c>
      <c r="P14" s="56">
        <v>124</v>
      </c>
      <c r="Q14" s="214">
        <f>ROUND(P14/1.9,5)</f>
        <v>65.26316</v>
      </c>
      <c r="R14" s="56">
        <f>RANK(Q14,Q$14:Q$17,0)</f>
        <v>1</v>
      </c>
      <c r="S14" s="56"/>
      <c r="T14" s="56">
        <f>J14+M14+P14</f>
        <v>381</v>
      </c>
      <c r="U14" s="213">
        <f>ROUND(T14/3/1.9,5)</f>
        <v>66.84211</v>
      </c>
    </row>
    <row r="15" spans="1:21" s="2" customFormat="1" ht="31.5" customHeight="1">
      <c r="A15" s="56">
        <v>2</v>
      </c>
      <c r="B15" s="121" t="s">
        <v>209</v>
      </c>
      <c r="C15" s="112">
        <v>1999</v>
      </c>
      <c r="D15" s="112" t="s">
        <v>71</v>
      </c>
      <c r="E15" s="112"/>
      <c r="F15" s="113" t="s">
        <v>275</v>
      </c>
      <c r="G15" s="136" t="s">
        <v>23</v>
      </c>
      <c r="H15" s="146" t="s">
        <v>211</v>
      </c>
      <c r="I15" s="99" t="s">
        <v>138</v>
      </c>
      <c r="J15" s="56">
        <v>125.5</v>
      </c>
      <c r="K15" s="214">
        <f>ROUND(J15/1.9,5)</f>
        <v>66.05263</v>
      </c>
      <c r="L15" s="56">
        <f>RANK(K15,K$14:K$17,0)</f>
        <v>2</v>
      </c>
      <c r="M15" s="56">
        <v>124.5</v>
      </c>
      <c r="N15" s="214">
        <f>ROUND(M15/1.9,5)</f>
        <v>65.52632</v>
      </c>
      <c r="O15" s="56">
        <f>RANK(N15,N$14:N$17,0)</f>
        <v>2</v>
      </c>
      <c r="P15" s="56">
        <v>123</v>
      </c>
      <c r="Q15" s="214">
        <f>ROUND(P15/1.9,5)</f>
        <v>64.73684</v>
      </c>
      <c r="R15" s="56">
        <f>RANK(Q15,Q$14:Q$17,0)</f>
        <v>2</v>
      </c>
      <c r="S15" s="56"/>
      <c r="T15" s="56">
        <f>J15+M15+P15</f>
        <v>373</v>
      </c>
      <c r="U15" s="213">
        <f>ROUND(T15/3/1.9,5)</f>
        <v>65.4386</v>
      </c>
    </row>
    <row r="16" spans="1:21" s="2" customFormat="1" ht="31.5" customHeight="1">
      <c r="A16" s="56">
        <v>3</v>
      </c>
      <c r="B16" s="33" t="s">
        <v>244</v>
      </c>
      <c r="C16" s="128">
        <v>1996</v>
      </c>
      <c r="D16" s="124" t="s">
        <v>71</v>
      </c>
      <c r="E16" s="35"/>
      <c r="F16" s="154" t="s">
        <v>265</v>
      </c>
      <c r="G16" s="114" t="s">
        <v>264</v>
      </c>
      <c r="H16" s="114" t="s">
        <v>243</v>
      </c>
      <c r="I16" s="99" t="s">
        <v>164</v>
      </c>
      <c r="J16" s="56">
        <v>118.5</v>
      </c>
      <c r="K16" s="214">
        <f>ROUND(J16/1.9,5)</f>
        <v>62.36842</v>
      </c>
      <c r="L16" s="56">
        <f>RANK(K16,K$14:K$17,0)</f>
        <v>4</v>
      </c>
      <c r="M16" s="56">
        <v>118.5</v>
      </c>
      <c r="N16" s="214">
        <f>ROUND(M16/1.9,5)</f>
        <v>62.36842</v>
      </c>
      <c r="O16" s="56">
        <f>RANK(N16,N$14:N$17,0)</f>
        <v>3</v>
      </c>
      <c r="P16" s="56">
        <v>116.5</v>
      </c>
      <c r="Q16" s="214">
        <f>ROUND(P16/1.9,5)</f>
        <v>61.31579</v>
      </c>
      <c r="R16" s="56">
        <f>RANK(Q16,Q$14:Q$17,0)</f>
        <v>3</v>
      </c>
      <c r="S16" s="56">
        <v>1</v>
      </c>
      <c r="T16" s="56">
        <f>J16+M16+P16</f>
        <v>353.5</v>
      </c>
      <c r="U16" s="213">
        <f>ROUND(T16/3/1.9,5)</f>
        <v>62.01754</v>
      </c>
    </row>
    <row r="17" spans="1:21" s="2" customFormat="1" ht="31.5" customHeight="1">
      <c r="A17" s="56">
        <v>4</v>
      </c>
      <c r="B17" s="111" t="s">
        <v>192</v>
      </c>
      <c r="C17" s="112">
        <v>1981</v>
      </c>
      <c r="D17" s="112" t="s">
        <v>71</v>
      </c>
      <c r="E17" s="112"/>
      <c r="F17" s="113" t="s">
        <v>193</v>
      </c>
      <c r="G17" s="148" t="s">
        <v>23</v>
      </c>
      <c r="H17" s="71" t="s">
        <v>195</v>
      </c>
      <c r="I17" s="35" t="s">
        <v>22</v>
      </c>
      <c r="J17" s="56">
        <v>120.5</v>
      </c>
      <c r="K17" s="214">
        <f>ROUND(J17/1.9,5)</f>
        <v>63.42105</v>
      </c>
      <c r="L17" s="56">
        <f>RANK(K17,K$14:K$17,0)</f>
        <v>3</v>
      </c>
      <c r="M17" s="56">
        <v>114</v>
      </c>
      <c r="N17" s="214">
        <f>ROUND(M17/1.9,5)</f>
        <v>60</v>
      </c>
      <c r="O17" s="56">
        <f>RANK(N17,N$14:N$17,0)</f>
        <v>4</v>
      </c>
      <c r="P17" s="56">
        <v>115</v>
      </c>
      <c r="Q17" s="214">
        <f>ROUND(P17/1.9,5)</f>
        <v>60.52632</v>
      </c>
      <c r="R17" s="56">
        <f>RANK(Q17,Q$14:Q$17,0)</f>
        <v>4</v>
      </c>
      <c r="S17" s="56"/>
      <c r="T17" s="56">
        <f>J17+M17+P17</f>
        <v>349.5</v>
      </c>
      <c r="U17" s="213">
        <f>ROUND(T17/3/1.9,5)</f>
        <v>61.31579</v>
      </c>
    </row>
    <row r="18" spans="1:21" s="2" customFormat="1" ht="24.75" customHeight="1">
      <c r="A18" s="3"/>
      <c r="B18" s="16"/>
      <c r="C18" s="13"/>
      <c r="D18" s="13"/>
      <c r="E18" s="13"/>
      <c r="F18" s="16"/>
      <c r="G18" s="16"/>
      <c r="H18" s="16"/>
      <c r="I18" s="20"/>
      <c r="J18" s="17"/>
      <c r="K18" s="21"/>
      <c r="L18" s="22"/>
      <c r="M18" s="23"/>
      <c r="N18" s="22"/>
      <c r="O18" s="24"/>
      <c r="P18" s="25"/>
      <c r="Q18" s="1"/>
      <c r="R18" s="1"/>
      <c r="S18" s="1"/>
      <c r="T18" s="1"/>
      <c r="U18" s="1"/>
    </row>
    <row r="19" spans="1:21" s="295" customFormat="1" ht="24.75" customHeight="1">
      <c r="A19" s="289"/>
      <c r="B19" s="262" t="s">
        <v>2</v>
      </c>
      <c r="C19" s="278"/>
      <c r="D19" s="278"/>
      <c r="E19" s="278"/>
      <c r="F19" s="278"/>
      <c r="G19" s="278"/>
      <c r="H19" s="264"/>
      <c r="I19" s="264" t="s">
        <v>279</v>
      </c>
      <c r="J19" s="266"/>
      <c r="K19" s="264"/>
      <c r="L19" s="290"/>
      <c r="M19" s="291"/>
      <c r="N19" s="292"/>
      <c r="O19" s="293"/>
      <c r="P19" s="294"/>
      <c r="Q19" s="14"/>
      <c r="R19" s="14"/>
      <c r="S19" s="14"/>
      <c r="T19" s="14"/>
      <c r="U19" s="14"/>
    </row>
    <row r="20" spans="1:21" s="301" customFormat="1" ht="24.75" customHeight="1">
      <c r="A20" s="296"/>
      <c r="B20" s="260" t="s">
        <v>3</v>
      </c>
      <c r="C20" s="190"/>
      <c r="D20" s="190"/>
      <c r="E20" s="190"/>
      <c r="F20" s="190"/>
      <c r="G20" s="190"/>
      <c r="H20" s="190"/>
      <c r="I20" s="178" t="s">
        <v>278</v>
      </c>
      <c r="J20" s="55"/>
      <c r="K20" s="190"/>
      <c r="L20" s="190"/>
      <c r="M20" s="297"/>
      <c r="N20" s="298"/>
      <c r="O20" s="299"/>
      <c r="P20" s="300"/>
      <c r="Q20" s="282"/>
      <c r="R20" s="282"/>
      <c r="S20" s="282"/>
      <c r="T20" s="282"/>
      <c r="U20" s="282"/>
    </row>
    <row r="21" spans="1:21" s="2" customFormat="1" ht="31.5" customHeight="1">
      <c r="A21" s="4"/>
      <c r="B21" s="1"/>
      <c r="F21" s="1"/>
      <c r="G21" s="1"/>
      <c r="H21" s="1"/>
      <c r="I21" s="5"/>
      <c r="J21" s="8"/>
      <c r="K21" s="7"/>
      <c r="L21" s="9"/>
      <c r="M21" s="10"/>
      <c r="N21" s="9"/>
      <c r="O21" s="11"/>
      <c r="P21" s="12"/>
      <c r="Q21" s="1"/>
      <c r="R21" s="1"/>
      <c r="S21" s="1"/>
      <c r="T21" s="1"/>
      <c r="U21" s="1"/>
    </row>
    <row r="22" spans="1:21" s="2" customFormat="1" ht="24.75" customHeight="1">
      <c r="A22" s="4"/>
      <c r="B22" s="1"/>
      <c r="F22" s="1"/>
      <c r="G22" s="1"/>
      <c r="H22" s="1"/>
      <c r="I22" s="5"/>
      <c r="J22" s="8"/>
      <c r="K22" s="7"/>
      <c r="L22" s="9"/>
      <c r="M22" s="10"/>
      <c r="N22" s="9"/>
      <c r="O22" s="11"/>
      <c r="P22" s="12"/>
      <c r="Q22" s="1"/>
      <c r="R22" s="1"/>
      <c r="S22" s="1"/>
      <c r="T22" s="1"/>
      <c r="U22" s="1"/>
    </row>
    <row r="23" spans="1:21" s="2" customFormat="1" ht="24.75" customHeight="1">
      <c r="A23" s="4"/>
      <c r="B23" s="1"/>
      <c r="F23" s="1"/>
      <c r="G23" s="1"/>
      <c r="H23" s="1"/>
      <c r="I23" s="5"/>
      <c r="J23" s="8"/>
      <c r="K23" s="7"/>
      <c r="L23" s="9"/>
      <c r="M23" s="10"/>
      <c r="N23" s="9"/>
      <c r="O23" s="11"/>
      <c r="P23" s="12"/>
      <c r="Q23" s="1"/>
      <c r="R23" s="1"/>
      <c r="S23" s="1"/>
      <c r="T23" s="1"/>
      <c r="U23" s="1"/>
    </row>
    <row r="24" ht="24.75" customHeight="1"/>
    <row r="25" ht="24.75" customHeight="1"/>
    <row r="26" ht="15" customHeight="1"/>
    <row r="27" spans="1:21" s="8" customFormat="1" ht="15" customHeight="1">
      <c r="A27" s="4"/>
      <c r="B27" s="1"/>
      <c r="C27" s="2"/>
      <c r="D27" s="2"/>
      <c r="E27" s="2"/>
      <c r="F27" s="1"/>
      <c r="G27" s="1"/>
      <c r="H27" s="1"/>
      <c r="I27" s="5"/>
      <c r="K27" s="7"/>
      <c r="L27" s="9"/>
      <c r="M27" s="10"/>
      <c r="N27" s="9"/>
      <c r="O27" s="11"/>
      <c r="P27" s="12"/>
      <c r="Q27" s="1"/>
      <c r="R27" s="1"/>
      <c r="S27" s="1"/>
      <c r="T27" s="1"/>
      <c r="U27" s="1"/>
    </row>
  </sheetData>
  <sheetProtection/>
  <mergeCells count="24">
    <mergeCell ref="A13:U13"/>
    <mergeCell ref="A10:U10"/>
    <mergeCell ref="A1:U1"/>
    <mergeCell ref="M8:O8"/>
    <mergeCell ref="P8:R8"/>
    <mergeCell ref="H8:H9"/>
    <mergeCell ref="R7:U7"/>
    <mergeCell ref="U8:U9"/>
    <mergeCell ref="A2:U2"/>
    <mergeCell ref="F8:F9"/>
    <mergeCell ref="A3:U3"/>
    <mergeCell ref="T8:T9"/>
    <mergeCell ref="I8:I9"/>
    <mergeCell ref="B8:B9"/>
    <mergeCell ref="C8:C9"/>
    <mergeCell ref="A6:U6"/>
    <mergeCell ref="D8:D9"/>
    <mergeCell ref="E8:E9"/>
    <mergeCell ref="G8:G9"/>
    <mergeCell ref="J8:L8"/>
    <mergeCell ref="S8:S9"/>
    <mergeCell ref="A4:U4"/>
    <mergeCell ref="A5:U5"/>
    <mergeCell ref="A8:A9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2015-06-15T14:22:29Z</cp:lastPrinted>
  <dcterms:created xsi:type="dcterms:W3CDTF">2007-12-24T11:06:58Z</dcterms:created>
  <dcterms:modified xsi:type="dcterms:W3CDTF">2015-06-15T14:23:11Z</dcterms:modified>
  <cp:category/>
  <cp:version/>
  <cp:contentType/>
  <cp:contentStatus/>
</cp:coreProperties>
</file>