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35" windowWidth="14220" windowHeight="8835" tabRatio="601" activeTab="0"/>
  </bookViews>
  <sheets>
    <sheet name="МП" sheetId="1" r:id="rId1"/>
    <sheet name="КПЮ" sheetId="2" r:id="rId2"/>
    <sheet name="ППЮ" sheetId="3" r:id="rId3"/>
    <sheet name="ППД" sheetId="4" r:id="rId4"/>
    <sheet name="КПД" sheetId="5" r:id="rId5"/>
    <sheet name="Уровень 4" sheetId="6" r:id="rId6"/>
    <sheet name="№1.5" sheetId="7" r:id="rId7"/>
    <sheet name="4-хлет" sheetId="8" r:id="rId8"/>
  </sheets>
  <definedNames/>
  <calcPr fullCalcOnLoad="1" refMode="R1C1"/>
</workbook>
</file>

<file path=xl/sharedStrings.xml><?xml version="1.0" encoding="utf-8"?>
<sst xmlns="http://schemas.openxmlformats.org/spreadsheetml/2006/main" count="635" uniqueCount="250">
  <si>
    <t>%</t>
  </si>
  <si>
    <t>Место</t>
  </si>
  <si>
    <t>КСК "Визави", Московская обл.</t>
  </si>
  <si>
    <t>Главный судья</t>
  </si>
  <si>
    <t>Главный секретарь</t>
  </si>
  <si>
    <t>КСК "Визави"</t>
  </si>
  <si>
    <t>КМС</t>
  </si>
  <si>
    <t>Зачёт для любителей</t>
  </si>
  <si>
    <t>Зачёт для всадников на лошадях 4-5 лет</t>
  </si>
  <si>
    <t>Звание (разряд)</t>
  </si>
  <si>
    <t>Команда, регион</t>
  </si>
  <si>
    <t>C</t>
  </si>
  <si>
    <t>Кол.ош.</t>
  </si>
  <si>
    <t>Всего баллов</t>
  </si>
  <si>
    <t>Всего %</t>
  </si>
  <si>
    <t>Зачёт для детей</t>
  </si>
  <si>
    <t>Владелец</t>
  </si>
  <si>
    <t>008282</t>
  </si>
  <si>
    <t>Борисов А.</t>
  </si>
  <si>
    <t>Борисова О.</t>
  </si>
  <si>
    <t>000216</t>
  </si>
  <si>
    <t>008230</t>
  </si>
  <si>
    <t>Соболева Т.</t>
  </si>
  <si>
    <t>Богомолова П.</t>
  </si>
  <si>
    <t>004128</t>
  </si>
  <si>
    <t>Савина Е.</t>
  </si>
  <si>
    <t>Варкова А.</t>
  </si>
  <si>
    <t>Пахомова С.</t>
  </si>
  <si>
    <t>С004998</t>
  </si>
  <si>
    <t>Седых Е.</t>
  </si>
  <si>
    <t>012150</t>
  </si>
  <si>
    <t>Пулинская З.</t>
  </si>
  <si>
    <t>Щамель И.</t>
  </si>
  <si>
    <t>Н</t>
  </si>
  <si>
    <t>В</t>
  </si>
  <si>
    <t>005600</t>
  </si>
  <si>
    <t>Копнин П.</t>
  </si>
  <si>
    <t>Боронтова Т.</t>
  </si>
  <si>
    <t>Рысь</t>
  </si>
  <si>
    <t>Шаг</t>
  </si>
  <si>
    <t>Галоп</t>
  </si>
  <si>
    <t>Подчинение</t>
  </si>
  <si>
    <t>Общее впечатление</t>
  </si>
  <si>
    <t>Е</t>
  </si>
  <si>
    <t>M</t>
  </si>
  <si>
    <t>012955</t>
  </si>
  <si>
    <t>002224</t>
  </si>
  <si>
    <t>С</t>
  </si>
  <si>
    <t>Смурова Ю.</t>
  </si>
  <si>
    <t>Лилье М.</t>
  </si>
  <si>
    <t>Рег.№ лошади</t>
  </si>
  <si>
    <t>Грицуник А.</t>
  </si>
  <si>
    <t>008229</t>
  </si>
  <si>
    <t>012788</t>
  </si>
  <si>
    <t>27 июля 2014 г.</t>
  </si>
  <si>
    <t>КСК "Визави", МО</t>
  </si>
  <si>
    <t>б/р</t>
  </si>
  <si>
    <t>005027</t>
  </si>
  <si>
    <t>Колесникова Т.</t>
  </si>
  <si>
    <t>КСК "Мостовское", МО</t>
  </si>
  <si>
    <t>012116</t>
  </si>
  <si>
    <t>Ермолаева О.</t>
  </si>
  <si>
    <t>МС</t>
  </si>
  <si>
    <t>Колосов В.</t>
  </si>
  <si>
    <t>001180</t>
  </si>
  <si>
    <t>Гордеев</t>
  </si>
  <si>
    <t>КСК "МСХА", Москва</t>
  </si>
  <si>
    <t>плем.</t>
  </si>
  <si>
    <t>002049</t>
  </si>
  <si>
    <t>КК "Атлас Парк", МО</t>
  </si>
  <si>
    <t>006389</t>
  </si>
  <si>
    <t>Волошина И.</t>
  </si>
  <si>
    <t>Ч/В, Москва</t>
  </si>
  <si>
    <t>КСК "Престиж", МО</t>
  </si>
  <si>
    <t>008227</t>
  </si>
  <si>
    <t>Мустарамов Ш.</t>
  </si>
  <si>
    <t>002514</t>
  </si>
  <si>
    <t>Шереметова Н.</t>
  </si>
  <si>
    <t>Кошелев В.</t>
  </si>
  <si>
    <t>Доренкова И.</t>
  </si>
  <si>
    <t>Ч/В, МО</t>
  </si>
  <si>
    <t>МАЛЫЙ ПРИЗ</t>
  </si>
  <si>
    <t>КОМАНДНЫЙ ПРИЗ. ЮНОШИ</t>
  </si>
  <si>
    <t>ПРЕДВАРИТЕЛЬНЫЙ ПРИЗ. ЮНОШИ</t>
  </si>
  <si>
    <t>27 июля 2014г.</t>
  </si>
  <si>
    <t>Зачёт для юношей</t>
  </si>
  <si>
    <t>Средний %</t>
  </si>
  <si>
    <t>Вып. Норм.</t>
  </si>
  <si>
    <t>Баллы</t>
  </si>
  <si>
    <t>Общий зачёт</t>
  </si>
  <si>
    <r>
      <rPr>
        <b/>
        <sz val="10"/>
        <rFont val="Times New Roman"/>
        <family val="1"/>
      </rPr>
      <t>БОРИСОВА</t>
    </r>
    <r>
      <rPr>
        <sz val="10"/>
        <rFont val="Times New Roman"/>
        <family val="1"/>
      </rPr>
      <t xml:space="preserve"> Ольга</t>
    </r>
  </si>
  <si>
    <r>
      <t>ХОХМАЧКА-99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коб.,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гнед.,  УВП, Холм, ДЮСОК Чемпион</t>
    </r>
  </si>
  <si>
    <r>
      <rPr>
        <b/>
        <sz val="10"/>
        <rFont val="Times New Roman"/>
        <family val="1"/>
      </rPr>
      <t>Цветаева С.Н.</t>
    </r>
    <r>
      <rPr>
        <sz val="10"/>
        <rFont val="Times New Roman"/>
        <family val="1"/>
      </rPr>
      <t xml:space="preserve"> (ВК, Московская обл.)</t>
    </r>
  </si>
  <si>
    <r>
      <rPr>
        <b/>
        <sz val="10"/>
        <rFont val="Times New Roman"/>
        <family val="1"/>
      </rPr>
      <t>Борисов А.В.</t>
    </r>
    <r>
      <rPr>
        <sz val="10"/>
        <rFont val="Times New Roman"/>
        <family val="1"/>
      </rPr>
      <t xml:space="preserve"> (3К, Москва)</t>
    </r>
  </si>
  <si>
    <r>
      <t>БОРИСОВА</t>
    </r>
    <r>
      <rPr>
        <sz val="10"/>
        <rFont val="Times New Roman"/>
        <family val="1"/>
      </rPr>
      <t xml:space="preserve"> Ольга</t>
    </r>
  </si>
  <si>
    <r>
      <t>ХВАСТУШКА-06</t>
    </r>
    <r>
      <rPr>
        <sz val="10"/>
        <rFont val="Times New Roman"/>
        <family val="1"/>
      </rPr>
      <t>, коб., гнед., трак., Взлёт, КСК "Взлёт"</t>
    </r>
  </si>
  <si>
    <r>
      <t>КАПУЛЬЦЕВИЧ</t>
    </r>
    <r>
      <rPr>
        <sz val="10"/>
        <rFont val="Times New Roman"/>
        <family val="1"/>
      </rPr>
      <t xml:space="preserve"> Елена</t>
    </r>
  </si>
  <si>
    <r>
      <t>ЭРМИТАЖ-05</t>
    </r>
    <r>
      <rPr>
        <sz val="10"/>
        <rFont val="Times New Roman"/>
        <family val="1"/>
      </rPr>
      <t>, мер., вор., рыс. помесь, Намаз, Брянская обл.</t>
    </r>
  </si>
  <si>
    <r>
      <rPr>
        <b/>
        <sz val="10"/>
        <rFont val="Times New Roman"/>
        <family val="1"/>
      </rPr>
      <t>МИХАЙЛОВА</t>
    </r>
    <r>
      <rPr>
        <sz val="10"/>
        <rFont val="Times New Roman"/>
        <family val="1"/>
      </rPr>
      <t xml:space="preserve"> Юлия</t>
    </r>
  </si>
  <si>
    <r>
      <t>БЛЭК ДАЙМОНД-99</t>
    </r>
    <r>
      <rPr>
        <sz val="10"/>
        <rFont val="Times New Roman"/>
        <family val="1"/>
      </rPr>
      <t>, жер., вор., англо-тори, Апатит, С-Пб.</t>
    </r>
  </si>
  <si>
    <r>
      <t>ХАЗАРИЯ-08</t>
    </r>
    <r>
      <rPr>
        <sz val="10"/>
        <rFont val="Times New Roman"/>
        <family val="1"/>
      </rPr>
      <t>, коб., т-гнед., РВП, Романтикер, Старожиловский к/з</t>
    </r>
  </si>
  <si>
    <r>
      <t>ЕРМОЛАЕВА</t>
    </r>
    <r>
      <rPr>
        <sz val="10"/>
        <rFont val="Times New Roman"/>
        <family val="1"/>
      </rPr>
      <t xml:space="preserve"> Ольга</t>
    </r>
  </si>
  <si>
    <r>
      <t>ЛОЭНГРИН-06</t>
    </r>
    <r>
      <rPr>
        <sz val="10"/>
        <rFont val="Times New Roman"/>
        <family val="1"/>
      </rPr>
      <t>, мер., гнед., трак., Эксперт, КФХ "Неман", МО</t>
    </r>
  </si>
  <si>
    <r>
      <t>ВАЛЬЧИК</t>
    </r>
    <r>
      <rPr>
        <sz val="10"/>
        <rFont val="Times New Roman"/>
        <family val="1"/>
      </rPr>
      <t xml:space="preserve"> Елена</t>
    </r>
  </si>
  <si>
    <r>
      <t>ЭСКАДРОН-98</t>
    </r>
    <r>
      <rPr>
        <sz val="10"/>
        <rFont val="Times New Roman"/>
        <family val="1"/>
      </rPr>
      <t>, мер., гнед., ч.к., Атаман, Краснодарский край</t>
    </r>
  </si>
  <si>
    <r>
      <t>ГРИМ-00</t>
    </r>
    <r>
      <rPr>
        <sz val="10"/>
        <rFont val="Times New Roman"/>
        <family val="1"/>
      </rPr>
      <t>, мер., рыж., трак., Мистер, АО "Колос"</t>
    </r>
  </si>
  <si>
    <r>
      <t>ПРИМАВЕРА-08,</t>
    </r>
    <r>
      <rPr>
        <sz val="10"/>
        <rFont val="Times New Roman"/>
        <family val="1"/>
      </rPr>
      <t xml:space="preserve"> коб., гнед., трак., Бодлер, ПФ "Алабай"</t>
    </r>
  </si>
  <si>
    <r>
      <t>БОРОНТОВА</t>
    </r>
    <r>
      <rPr>
        <sz val="10"/>
        <rFont val="Times New Roman"/>
        <family val="1"/>
      </rPr>
      <t xml:space="preserve"> Татьяна</t>
    </r>
  </si>
  <si>
    <r>
      <t>БОРОНТОВА</t>
    </r>
    <r>
      <rPr>
        <sz val="10"/>
        <rFont val="Times New Roman"/>
        <family val="1"/>
      </rPr>
      <t xml:space="preserve"> Юлия</t>
    </r>
  </si>
  <si>
    <r>
      <rPr>
        <b/>
        <sz val="10"/>
        <rFont val="Times New Roman"/>
        <family val="1"/>
      </rPr>
      <t>МАРТЫНОВА</t>
    </r>
    <r>
      <rPr>
        <sz val="10"/>
        <rFont val="Times New Roman"/>
        <family val="1"/>
      </rPr>
      <t xml:space="preserve"> Юлия</t>
    </r>
  </si>
  <si>
    <r>
      <rPr>
        <b/>
        <sz val="10"/>
        <rFont val="Times New Roman"/>
        <family val="1"/>
      </rPr>
      <t>ВОЛОШИНА</t>
    </r>
    <r>
      <rPr>
        <sz val="10"/>
        <rFont val="Times New Roman"/>
        <family val="1"/>
      </rPr>
      <t xml:space="preserve"> Софья</t>
    </r>
  </si>
  <si>
    <r>
      <t>ФЕНХЕЛЬ-05</t>
    </r>
    <r>
      <rPr>
        <sz val="10"/>
        <rFont val="Times New Roman"/>
        <family val="1"/>
      </rPr>
      <t>, мер., вор., трак., Фигаро, Россия</t>
    </r>
  </si>
  <si>
    <r>
      <rPr>
        <b/>
        <sz val="10"/>
        <rFont val="Times New Roman"/>
        <family val="1"/>
      </rPr>
      <t>ГРИЦКИХ</t>
    </r>
    <r>
      <rPr>
        <sz val="10"/>
        <rFont val="Times New Roman"/>
        <family val="1"/>
      </rPr>
      <t xml:space="preserve"> Агния, 2001</t>
    </r>
  </si>
  <si>
    <r>
      <t>МАРТИН-03</t>
    </r>
    <r>
      <rPr>
        <sz val="10"/>
        <rFont val="Times New Roman"/>
        <family val="1"/>
      </rPr>
      <t>, мер., сол., полукр., Гордон, к/з им.Доватора</t>
    </r>
  </si>
  <si>
    <r>
      <t>ПОЛЯРИС-06</t>
    </r>
    <r>
      <rPr>
        <sz val="10"/>
        <rFont val="Times New Roman"/>
        <family val="1"/>
      </rPr>
      <t>, коб., рыж., трак., Садко, КСК "Антарес"</t>
    </r>
  </si>
  <si>
    <r>
      <t>СОРБОННА-07</t>
    </r>
    <r>
      <rPr>
        <sz val="10"/>
        <rFont val="Times New Roman"/>
        <family val="1"/>
      </rPr>
      <t>, коб., рыж., трак., Бах, Брянская обл.</t>
    </r>
  </si>
  <si>
    <r>
      <t>ХУРМЕТ-03</t>
    </r>
    <r>
      <rPr>
        <sz val="10"/>
        <rFont val="Times New Roman"/>
        <family val="1"/>
      </rPr>
      <t>, жер., сол., ахалт., Мешхед, к/з Дагестан</t>
    </r>
  </si>
  <si>
    <r>
      <t>ГОРИЗОНТ-98</t>
    </r>
    <r>
      <rPr>
        <sz val="10"/>
        <rFont val="Times New Roman"/>
        <family val="1"/>
      </rPr>
      <t>, мер., карак., РВП, Гамбит, Старожиловский к/з</t>
    </r>
  </si>
  <si>
    <r>
      <rPr>
        <b/>
        <sz val="10"/>
        <rFont val="Times New Roman"/>
        <family val="1"/>
      </rPr>
      <t>СКЯЕВА</t>
    </r>
    <r>
      <rPr>
        <sz val="10"/>
        <rFont val="Times New Roman"/>
        <family val="1"/>
      </rPr>
      <t xml:space="preserve"> Анна</t>
    </r>
  </si>
  <si>
    <r>
      <t>ЯНТАРЬ-98</t>
    </r>
    <r>
      <rPr>
        <sz val="10"/>
        <rFont val="Times New Roman"/>
        <family val="1"/>
      </rPr>
      <t>, жер., т.-рыж., БП, Знахарь, Россия</t>
    </r>
  </si>
  <si>
    <r>
      <t xml:space="preserve">ГАРБАЛЫ </t>
    </r>
    <r>
      <rPr>
        <sz val="10"/>
        <rFont val="Times New Roman"/>
        <family val="1"/>
      </rPr>
      <t>Александра</t>
    </r>
  </si>
  <si>
    <r>
      <t>ГРАЦИЯ-03</t>
    </r>
    <r>
      <rPr>
        <sz val="10"/>
        <rFont val="Times New Roman"/>
        <family val="1"/>
      </rPr>
      <t>, коб., гнед., ган., Радий, Россия</t>
    </r>
  </si>
  <si>
    <r>
      <rPr>
        <b/>
        <sz val="10"/>
        <rFont val="Times New Roman"/>
        <family val="1"/>
      </rPr>
      <t>ПОТЁМКИНА</t>
    </r>
    <r>
      <rPr>
        <sz val="10"/>
        <rFont val="Times New Roman"/>
        <family val="1"/>
      </rPr>
      <t xml:space="preserve"> Екатерина</t>
    </r>
  </si>
  <si>
    <r>
      <rPr>
        <b/>
        <sz val="10"/>
        <rFont val="Times New Roman"/>
        <family val="1"/>
      </rPr>
      <t>НИКОЛАЕВА</t>
    </r>
    <r>
      <rPr>
        <sz val="10"/>
        <rFont val="Times New Roman"/>
        <family val="1"/>
      </rPr>
      <t xml:space="preserve"> Елена</t>
    </r>
  </si>
  <si>
    <r>
      <t>МОРМОН-96</t>
    </r>
    <r>
      <rPr>
        <sz val="10"/>
        <rFont val="Times New Roman"/>
        <family val="1"/>
      </rPr>
      <t>, жер., т.бул., ахалт., Мамук, ООО "Ахалтекинец", МО</t>
    </r>
  </si>
  <si>
    <r>
      <t>ИСАКОВА</t>
    </r>
    <r>
      <rPr>
        <sz val="10"/>
        <rFont val="Times New Roman"/>
        <family val="1"/>
      </rPr>
      <t xml:space="preserve"> Алевтина</t>
    </r>
  </si>
  <si>
    <r>
      <t>ОФПРИНТ-07</t>
    </r>
    <r>
      <rPr>
        <sz val="10"/>
        <rFont val="Times New Roman"/>
        <family val="1"/>
      </rPr>
      <t>, жер., рыж., трак., Пешеход, Советский к/з</t>
    </r>
  </si>
  <si>
    <r>
      <t>ЛАРИНА</t>
    </r>
    <r>
      <rPr>
        <sz val="10"/>
        <rFont val="Times New Roman"/>
        <family val="1"/>
      </rPr>
      <t xml:space="preserve"> Екатерина</t>
    </r>
  </si>
  <si>
    <r>
      <rPr>
        <b/>
        <sz val="10"/>
        <rFont val="Times New Roman"/>
        <family val="1"/>
      </rPr>
      <t>КОТОВА</t>
    </r>
    <r>
      <rPr>
        <sz val="10"/>
        <rFont val="Times New Roman"/>
        <family val="1"/>
      </rPr>
      <t xml:space="preserve"> Юлия</t>
    </r>
  </si>
  <si>
    <r>
      <rPr>
        <b/>
        <sz val="10"/>
        <rFont val="Times New Roman"/>
        <family val="1"/>
      </rPr>
      <t>ДОРЕНКОВА</t>
    </r>
    <r>
      <rPr>
        <sz val="10"/>
        <rFont val="Times New Roman"/>
        <family val="1"/>
      </rPr>
      <t xml:space="preserve"> Ирина</t>
    </r>
  </si>
  <si>
    <r>
      <t>РОСИНКА-09</t>
    </r>
    <r>
      <rPr>
        <sz val="10"/>
        <rFont val="Times New Roman"/>
        <family val="1"/>
      </rPr>
      <t>, коб., гнед., рус.рыс., Хайден ганновер, Чесменский к/з</t>
    </r>
  </si>
  <si>
    <r>
      <t>СОБОЛЕВА</t>
    </r>
    <r>
      <rPr>
        <sz val="10"/>
        <rFont val="Times New Roman"/>
        <family val="1"/>
      </rPr>
      <t xml:space="preserve"> Татьяна</t>
    </r>
  </si>
  <si>
    <r>
      <t>ФЛАМЕНКО-09</t>
    </r>
    <r>
      <rPr>
        <sz val="10"/>
        <rFont val="Times New Roman"/>
        <family val="1"/>
      </rPr>
      <t>, коб., вор., трак., Эль-Фероль, ТД "Визави"</t>
    </r>
  </si>
  <si>
    <r>
      <t>ЧИКОЛА-08</t>
    </r>
    <r>
      <rPr>
        <sz val="10"/>
        <rFont val="Times New Roman"/>
        <family val="1"/>
      </rPr>
      <t>, коб., гнед.,РВП, Изборник, Старожиловский к/з</t>
    </r>
  </si>
  <si>
    <r>
      <t>СТЕПАНЕНКО</t>
    </r>
    <r>
      <rPr>
        <sz val="10"/>
        <rFont val="Times New Roman"/>
        <family val="1"/>
      </rPr>
      <t xml:space="preserve"> Оксана</t>
    </r>
  </si>
  <si>
    <r>
      <t xml:space="preserve">Фамилия, 
</t>
    </r>
    <r>
      <rPr>
        <sz val="11"/>
        <rFont val="Times New Roman"/>
        <family val="1"/>
      </rPr>
      <t>имя всадника</t>
    </r>
  </si>
  <si>
    <r>
      <t xml:space="preserve">Кличка лошади, г.р., </t>
    </r>
    <r>
      <rPr>
        <sz val="11"/>
        <rFont val="Times New Roman"/>
        <family val="1"/>
      </rPr>
      <t>пол, масть, порода, отец, место рождения</t>
    </r>
  </si>
  <si>
    <r>
      <rPr>
        <b/>
        <sz val="11"/>
        <rFont val="Times New Roman"/>
        <family val="1"/>
      </rPr>
      <t>Цветаева С.Н.</t>
    </r>
    <r>
      <rPr>
        <sz val="11"/>
        <rFont val="Times New Roman"/>
        <family val="1"/>
      </rPr>
      <t xml:space="preserve"> (ВК, Московская обл.)</t>
    </r>
  </si>
  <si>
    <r>
      <rPr>
        <b/>
        <sz val="11"/>
        <rFont val="Times New Roman"/>
        <family val="1"/>
      </rPr>
      <t>Борисов А.В.</t>
    </r>
    <r>
      <rPr>
        <sz val="11"/>
        <rFont val="Times New Roman"/>
        <family val="1"/>
      </rPr>
      <t xml:space="preserve"> (3К, Москва)</t>
    </r>
  </si>
  <si>
    <r>
      <t xml:space="preserve">Судьи: </t>
    </r>
    <r>
      <rPr>
        <b/>
        <sz val="11"/>
        <rFont val="Times New Roman"/>
        <family val="1"/>
      </rPr>
      <t>В - Прудникова Т.В.</t>
    </r>
    <r>
      <rPr>
        <sz val="11"/>
        <rFont val="Times New Roman"/>
        <family val="1"/>
      </rPr>
      <t xml:space="preserve"> (2К, Московская обл.), </t>
    </r>
    <r>
      <rPr>
        <b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- </t>
    </r>
    <r>
      <rPr>
        <b/>
        <sz val="11"/>
        <rFont val="Times New Roman"/>
        <family val="1"/>
      </rPr>
      <t xml:space="preserve">Цветаева С.Н. </t>
    </r>
    <r>
      <rPr>
        <sz val="11"/>
        <rFont val="Times New Roman"/>
        <family val="1"/>
      </rPr>
      <t xml:space="preserve">(ВК, Московская обл.), </t>
    </r>
    <r>
      <rPr>
        <b/>
        <sz val="11"/>
        <rFont val="Times New Roman"/>
        <family val="1"/>
      </rPr>
      <t>Н - Семёнова Ю.С.</t>
    </r>
    <r>
      <rPr>
        <sz val="11"/>
        <rFont val="Times New Roman"/>
        <family val="1"/>
      </rPr>
      <t xml:space="preserve"> (1К, Москва).</t>
    </r>
  </si>
  <si>
    <r>
      <t xml:space="preserve">Кличка лошади, г.р.,    </t>
    </r>
    <r>
      <rPr>
        <sz val="11"/>
        <rFont val="Times New Roman"/>
        <family val="1"/>
      </rPr>
      <t>пол, масть, порода, отец, место рождения</t>
    </r>
  </si>
  <si>
    <r>
      <t xml:space="preserve">Судьи: </t>
    </r>
    <r>
      <rPr>
        <b/>
        <sz val="11"/>
        <rFont val="Times New Roman"/>
        <family val="1"/>
      </rPr>
      <t>В - Прудникова Т.В.</t>
    </r>
    <r>
      <rPr>
        <sz val="11"/>
        <rFont val="Times New Roman"/>
        <family val="1"/>
      </rPr>
      <t xml:space="preserve"> (2К, Московская обл.), </t>
    </r>
    <r>
      <rPr>
        <b/>
        <sz val="11"/>
        <rFont val="Times New Roman"/>
        <family val="1"/>
      </rPr>
      <t>С - Цветаева С.Н.</t>
    </r>
    <r>
      <rPr>
        <sz val="11"/>
        <rFont val="Times New Roman"/>
        <family val="1"/>
      </rPr>
      <t xml:space="preserve"> (ВК, Московская обл.), </t>
    </r>
    <r>
      <rPr>
        <b/>
        <sz val="11"/>
        <rFont val="Times New Roman"/>
        <family val="1"/>
      </rPr>
      <t>Н - Семёнова Ю.С.</t>
    </r>
    <r>
      <rPr>
        <sz val="11"/>
        <rFont val="Times New Roman"/>
        <family val="1"/>
      </rPr>
      <t xml:space="preserve"> (1К, Москва).</t>
    </r>
  </si>
  <si>
    <r>
      <t xml:space="preserve">Цветаева С.Н. </t>
    </r>
    <r>
      <rPr>
        <sz val="11"/>
        <rFont val="Times New Roman"/>
        <family val="1"/>
      </rPr>
      <t>(ВК, Московская обл.)</t>
    </r>
  </si>
  <si>
    <r>
      <t xml:space="preserve">Борисов А.В. </t>
    </r>
    <r>
      <rPr>
        <sz val="11"/>
        <rFont val="Times New Roman"/>
        <family val="1"/>
      </rPr>
      <t>(3К, Москва)</t>
    </r>
  </si>
  <si>
    <r>
      <rPr>
        <b/>
        <sz val="10"/>
        <rFont val="Times New Roman"/>
        <family val="1"/>
      </rPr>
      <t>СМУРОВА</t>
    </r>
    <r>
      <rPr>
        <sz val="10"/>
        <rFont val="Times New Roman"/>
        <family val="1"/>
      </rPr>
      <t xml:space="preserve"> Юлия</t>
    </r>
  </si>
  <si>
    <r>
      <t xml:space="preserve">Кличка лошади, г.р.,       </t>
    </r>
    <r>
      <rPr>
        <sz val="11"/>
        <rFont val="Times New Roman"/>
        <family val="1"/>
      </rPr>
      <t>пол, масть, порода, отец, место рождения</t>
    </r>
  </si>
  <si>
    <r>
      <t xml:space="preserve">Судьи: </t>
    </r>
    <r>
      <rPr>
        <b/>
        <sz val="11"/>
        <rFont val="Times New Roman"/>
        <family val="1"/>
      </rPr>
      <t xml:space="preserve">С - Прудникова Т.В. </t>
    </r>
    <r>
      <rPr>
        <sz val="11"/>
        <rFont val="Times New Roman"/>
        <family val="1"/>
      </rPr>
      <t>(2К, Московская обл.),</t>
    </r>
    <r>
      <rPr>
        <b/>
        <sz val="11"/>
        <rFont val="Times New Roman"/>
        <family val="1"/>
      </rPr>
      <t xml:space="preserve"> Цветаева С.Н. </t>
    </r>
    <r>
      <rPr>
        <sz val="11"/>
        <rFont val="Times New Roman"/>
        <family val="1"/>
      </rPr>
      <t xml:space="preserve">(ВК, Московская обл.), </t>
    </r>
    <r>
      <rPr>
        <b/>
        <sz val="11"/>
        <rFont val="Times New Roman"/>
        <family val="1"/>
      </rPr>
      <t xml:space="preserve">Семёнова Ю.С. </t>
    </r>
    <r>
      <rPr>
        <sz val="11"/>
        <rFont val="Times New Roman"/>
        <family val="1"/>
      </rPr>
      <t>(1К, Москва).</t>
    </r>
  </si>
  <si>
    <t>МАНЕЖНАЯ ЕЗДА №1.5</t>
  </si>
  <si>
    <t>НА ПРИЗЫ КОМПАНИИ "СПИМ.РУ"</t>
  </si>
  <si>
    <t>ЕЗДА ДЛЯ 4-ЛЕТНИХ ЛОШАДЕЙ</t>
  </si>
  <si>
    <t>Открытый летний турнир по выездке</t>
  </si>
  <si>
    <t>012229</t>
  </si>
  <si>
    <t>Большакова В.</t>
  </si>
  <si>
    <t>КФХ Мельникова, МО</t>
  </si>
  <si>
    <r>
      <rPr>
        <b/>
        <sz val="10"/>
        <rFont val="Times New Roman"/>
        <family val="1"/>
      </rPr>
      <t>ШАРЛОТТА-05</t>
    </r>
    <r>
      <rPr>
        <sz val="10"/>
        <rFont val="Times New Roman"/>
        <family val="1"/>
      </rPr>
      <t>, коб., гнед., трак., Шанк, Россия</t>
    </r>
  </si>
  <si>
    <r>
      <rPr>
        <b/>
        <sz val="10"/>
        <rFont val="Times New Roman"/>
        <family val="1"/>
      </rPr>
      <t>БУКВА-99</t>
    </r>
    <r>
      <rPr>
        <sz val="10"/>
        <rFont val="Times New Roman"/>
        <family val="1"/>
      </rPr>
      <t>, коб., сер., тер., Боксит, Терский к/з</t>
    </r>
  </si>
  <si>
    <r>
      <t>КАРПОВА</t>
    </r>
    <r>
      <rPr>
        <sz val="10"/>
        <rFont val="Times New Roman"/>
        <family val="1"/>
      </rPr>
      <t xml:space="preserve"> Инна</t>
    </r>
  </si>
  <si>
    <r>
      <t>БОСФОР-09</t>
    </r>
    <r>
      <rPr>
        <sz val="10"/>
        <rFont val="Times New Roman"/>
        <family val="1"/>
      </rPr>
      <t>, мер., гнед., буд., Барий 3, Ростовская обл.</t>
    </r>
  </si>
  <si>
    <t>ОХОТНИК-96</t>
  </si>
  <si>
    <t>КК "Страна Кентаврия", МО</t>
  </si>
  <si>
    <t>МИМОЗА-05(100)</t>
  </si>
  <si>
    <r>
      <t>РОМАШКА-02(130)</t>
    </r>
    <r>
      <rPr>
        <sz val="10"/>
        <rFont val="Times New Roman"/>
        <family val="1"/>
      </rPr>
      <t>, коб., сер., помесь, Москва</t>
    </r>
  </si>
  <si>
    <t>ПРЕДВАРИТЕЛЬНЫЙ ПРИЗ. ДЕТИ</t>
  </si>
  <si>
    <t>КОМАНДНЫЙ ПРИЗ. ДЕТИ</t>
  </si>
  <si>
    <t>Фролова О.</t>
  </si>
  <si>
    <t>002091</t>
  </si>
  <si>
    <r>
      <rPr>
        <b/>
        <sz val="10"/>
        <rFont val="Times New Roman"/>
        <family val="1"/>
      </rPr>
      <t>СОШНИКОВА</t>
    </r>
    <r>
      <rPr>
        <sz val="10"/>
        <rFont val="Times New Roman"/>
        <family val="1"/>
      </rPr>
      <t xml:space="preserve"> Вера</t>
    </r>
  </si>
  <si>
    <r>
      <t>ОРЛОВА</t>
    </r>
    <r>
      <rPr>
        <sz val="10"/>
        <rFont val="Times New Roman"/>
        <family val="1"/>
      </rPr>
      <t xml:space="preserve"> Екатерина</t>
    </r>
  </si>
  <si>
    <t>007619</t>
  </si>
  <si>
    <t>Орлова Е.</t>
  </si>
  <si>
    <r>
      <t>ПЕТЕРГОФ-07</t>
    </r>
    <r>
      <rPr>
        <sz val="10"/>
        <rFont val="Times New Roman"/>
        <family val="1"/>
      </rPr>
      <t>, жер., т.гнед., РВП, Горец, Россия</t>
    </r>
  </si>
  <si>
    <t>008944</t>
  </si>
  <si>
    <r>
      <t>БЕСТСЕЛЛЕР-05</t>
    </r>
    <r>
      <rPr>
        <sz val="10"/>
        <rFont val="Times New Roman"/>
        <family val="1"/>
      </rPr>
      <t>, мер., рыж., арабо-буд., Тедди, Ставропольский край</t>
    </r>
  </si>
  <si>
    <r>
      <t>ДИАМАНТ</t>
    </r>
    <r>
      <rPr>
        <sz val="10"/>
        <rFont val="Times New Roman"/>
        <family val="1"/>
      </rPr>
      <t xml:space="preserve"> Ксения</t>
    </r>
  </si>
  <si>
    <r>
      <t>МЕТАКСА-00</t>
    </r>
    <r>
      <rPr>
        <sz val="10"/>
        <rFont val="Times New Roman"/>
        <family val="1"/>
      </rPr>
      <t>, коб., вор., РВП, Кнехт, Старожиловский к/з</t>
    </r>
  </si>
  <si>
    <r>
      <rPr>
        <b/>
        <sz val="10"/>
        <rFont val="Times New Roman"/>
        <family val="1"/>
      </rPr>
      <t>АНДРЕИЧЕВА</t>
    </r>
    <r>
      <rPr>
        <sz val="10"/>
        <rFont val="Times New Roman"/>
        <family val="1"/>
      </rPr>
      <t xml:space="preserve"> Ольга</t>
    </r>
  </si>
  <si>
    <t>Горбунов А.</t>
  </si>
  <si>
    <r>
      <t>КРАВЦУНОВА</t>
    </r>
    <r>
      <rPr>
        <sz val="10"/>
        <rFont val="Times New Roman"/>
        <family val="1"/>
      </rPr>
      <t xml:space="preserve"> Дарья, 2002</t>
    </r>
  </si>
  <si>
    <r>
      <rPr>
        <b/>
        <sz val="10"/>
        <rFont val="Times New Roman"/>
        <family val="1"/>
      </rPr>
      <t>КОПНИНА</t>
    </r>
    <r>
      <rPr>
        <sz val="10"/>
        <rFont val="Times New Roman"/>
        <family val="1"/>
      </rPr>
      <t xml:space="preserve"> Серафима, 2005</t>
    </r>
  </si>
  <si>
    <r>
      <rPr>
        <b/>
        <sz val="10"/>
        <rFont val="Times New Roman"/>
        <family val="1"/>
      </rPr>
      <t>КРАВЦУНОВА</t>
    </r>
    <r>
      <rPr>
        <sz val="10"/>
        <rFont val="Times New Roman"/>
        <family val="1"/>
      </rPr>
      <t xml:space="preserve"> Ксения, 2006</t>
    </r>
  </si>
  <si>
    <r>
      <t>ВЕРЕЩАГИНА</t>
    </r>
    <r>
      <rPr>
        <sz val="10"/>
        <rFont val="Times New Roman"/>
        <family val="1"/>
      </rPr>
      <t xml:space="preserve"> Анна, 2005</t>
    </r>
  </si>
  <si>
    <r>
      <rPr>
        <b/>
        <sz val="10"/>
        <rFont val="Times New Roman"/>
        <family val="1"/>
      </rPr>
      <t>КОКЕТКА-01</t>
    </r>
    <r>
      <rPr>
        <sz val="10"/>
        <rFont val="Times New Roman"/>
        <family val="1"/>
      </rPr>
      <t>, коб., вор., рус.рыс., Конеух, к/з Станица Святово</t>
    </r>
  </si>
  <si>
    <r>
      <t>ФАТОВА</t>
    </r>
    <r>
      <rPr>
        <sz val="10"/>
        <rFont val="Times New Roman"/>
        <family val="1"/>
      </rPr>
      <t xml:space="preserve"> Наталья</t>
    </r>
  </si>
  <si>
    <t>010238</t>
  </si>
  <si>
    <t>Лукьянов Е.</t>
  </si>
  <si>
    <t>Фатова Н.</t>
  </si>
  <si>
    <t>002582</t>
  </si>
  <si>
    <r>
      <t>БЕРКУТ-03</t>
    </r>
    <r>
      <rPr>
        <sz val="10"/>
        <rFont val="Times New Roman"/>
        <family val="1"/>
      </rPr>
      <t>, мер., зол.гнед., анг-дон., Радий, ООО "Русь", Липецкая обл.</t>
    </r>
  </si>
  <si>
    <r>
      <t>ЛАГОС-03</t>
    </r>
    <r>
      <rPr>
        <sz val="10"/>
        <rFont val="Times New Roman"/>
        <family val="1"/>
      </rPr>
      <t>, мер., сер., голш., Лансинг, Германия</t>
    </r>
  </si>
  <si>
    <r>
      <t>ЛИТЛ ГО-10</t>
    </r>
    <r>
      <rPr>
        <sz val="10"/>
        <rFont val="Times New Roman"/>
        <family val="1"/>
      </rPr>
      <t>,  мер., гнед., помесь., Пандус, Россия</t>
    </r>
  </si>
  <si>
    <t>Кошелева Е.</t>
  </si>
  <si>
    <r>
      <t>МАЛАХОВА</t>
    </r>
    <r>
      <rPr>
        <sz val="10"/>
        <rFont val="Times New Roman"/>
        <family val="1"/>
      </rPr>
      <t xml:space="preserve"> Лариса</t>
    </r>
  </si>
  <si>
    <t>Карпова И.</t>
  </si>
  <si>
    <r>
      <rPr>
        <b/>
        <sz val="10"/>
        <rFont val="Times New Roman"/>
        <family val="1"/>
      </rPr>
      <t>ВЛАСКИНА</t>
    </r>
    <r>
      <rPr>
        <sz val="10"/>
        <rFont val="Times New Roman"/>
        <family val="1"/>
      </rPr>
      <t xml:space="preserve"> Анна, 2001</t>
    </r>
  </si>
  <si>
    <t>Рубцова С.</t>
  </si>
  <si>
    <r>
      <t>КИМ</t>
    </r>
    <r>
      <rPr>
        <sz val="10"/>
        <rFont val="Times New Roman"/>
        <family val="1"/>
      </rPr>
      <t xml:space="preserve"> Евгения</t>
    </r>
  </si>
  <si>
    <t>001061</t>
  </si>
  <si>
    <t>Баканова Е.</t>
  </si>
  <si>
    <r>
      <t>КАЛИПСО-10</t>
    </r>
    <r>
      <rPr>
        <sz val="10"/>
        <rFont val="Times New Roman"/>
        <family val="1"/>
      </rPr>
      <t>, коб., рыж., помесь, Инкантезимо Z, МО</t>
    </r>
  </si>
  <si>
    <t>65.541%</t>
  </si>
  <si>
    <r>
      <t xml:space="preserve">БАЛАШЕВА </t>
    </r>
    <r>
      <rPr>
        <sz val="10"/>
        <rFont val="Times New Roman"/>
        <family val="1"/>
      </rPr>
      <t>Наталья</t>
    </r>
  </si>
  <si>
    <r>
      <t>СИРИУС-02</t>
    </r>
    <r>
      <rPr>
        <sz val="10"/>
        <rFont val="Times New Roman"/>
        <family val="1"/>
      </rPr>
      <t>, мер., сер., голш., Кассини I, Германия</t>
    </r>
  </si>
  <si>
    <t xml:space="preserve"> </t>
  </si>
  <si>
    <t>8,0</t>
  </si>
  <si>
    <t>7,8</t>
  </si>
  <si>
    <t>7,7</t>
  </si>
  <si>
    <t>39,3</t>
  </si>
  <si>
    <t>6,3</t>
  </si>
  <si>
    <t>5,3</t>
  </si>
  <si>
    <t>6,0</t>
  </si>
  <si>
    <t>5,0</t>
  </si>
  <si>
    <t>27,5</t>
  </si>
  <si>
    <t>МАСИК-07(100)</t>
  </si>
  <si>
    <t>Мартынова Ю.</t>
  </si>
  <si>
    <t>009165</t>
  </si>
  <si>
    <r>
      <t>ТАУЭР-09</t>
    </r>
    <r>
      <rPr>
        <sz val="10"/>
        <rFont val="Times New Roman"/>
        <family val="1"/>
      </rPr>
      <t>, мер., т-гнед., ган., Россия</t>
    </r>
  </si>
  <si>
    <r>
      <t>ИВЕСТА-08</t>
    </r>
    <r>
      <rPr>
        <sz val="10"/>
        <rFont val="Times New Roman"/>
        <family val="1"/>
      </rPr>
      <t>, коб., гнед., Россия</t>
    </r>
  </si>
  <si>
    <r>
      <t>ГУРЗУФ-98</t>
    </r>
    <r>
      <rPr>
        <sz val="10"/>
        <rFont val="Times New Roman"/>
        <family val="1"/>
      </rPr>
      <t>, жер., ахалт.,</t>
    </r>
  </si>
  <si>
    <r>
      <t xml:space="preserve">Судьи: </t>
    </r>
    <r>
      <rPr>
        <b/>
        <sz val="11"/>
        <rFont val="Times New Roman"/>
        <family val="1"/>
      </rPr>
      <t>В - Прудникова Т.В.</t>
    </r>
    <r>
      <rPr>
        <sz val="11"/>
        <rFont val="Times New Roman"/>
        <family val="1"/>
      </rPr>
      <t xml:space="preserve"> (2К, Московская обл.), </t>
    </r>
    <r>
      <rPr>
        <b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- </t>
    </r>
    <r>
      <rPr>
        <b/>
        <sz val="11"/>
        <rFont val="Times New Roman"/>
        <family val="1"/>
      </rPr>
      <t>Цветаева С.Н.</t>
    </r>
    <r>
      <rPr>
        <sz val="11"/>
        <rFont val="Times New Roman"/>
        <family val="1"/>
      </rPr>
      <t xml:space="preserve"> (ВК, Московская обл.), </t>
    </r>
    <r>
      <rPr>
        <b/>
        <sz val="11"/>
        <rFont val="Times New Roman"/>
        <family val="1"/>
      </rPr>
      <t>Н - Семёнова Ю.С.</t>
    </r>
    <r>
      <rPr>
        <sz val="11"/>
        <rFont val="Times New Roman"/>
        <family val="1"/>
      </rPr>
      <t xml:space="preserve"> (1К, Москва).</t>
    </r>
  </si>
  <si>
    <t>ТЕХНИЧЕСКИЕ РЕЗУЛЬТАТЫ</t>
  </si>
  <si>
    <r>
      <t>ЛЕДИ ДЖЕНИФЕР-10</t>
    </r>
    <r>
      <rPr>
        <sz val="10"/>
        <rFont val="Times New Roman"/>
        <family val="1"/>
      </rPr>
      <t>, коб., т-гнед., ган., Аристей, ДЮСОК "Чемпион"</t>
    </r>
  </si>
  <si>
    <r>
      <t xml:space="preserve">Судьи: </t>
    </r>
    <r>
      <rPr>
        <b/>
        <sz val="11"/>
        <rFont val="Times New Roman"/>
        <family val="1"/>
      </rPr>
      <t>Н - Прудникова Т.В.</t>
    </r>
    <r>
      <rPr>
        <sz val="11"/>
        <rFont val="Times New Roman"/>
        <family val="1"/>
      </rPr>
      <t xml:space="preserve"> (2К, Московская обл.), </t>
    </r>
    <r>
      <rPr>
        <b/>
        <sz val="11"/>
        <rFont val="Times New Roman"/>
        <family val="1"/>
      </rPr>
      <t>С - Семёнова Ю.С.</t>
    </r>
    <r>
      <rPr>
        <sz val="11"/>
        <rFont val="Times New Roman"/>
        <family val="1"/>
      </rPr>
      <t xml:space="preserve"> (1К, Москва),</t>
    </r>
    <r>
      <rPr>
        <b/>
        <sz val="11"/>
        <rFont val="Times New Roman"/>
        <family val="1"/>
      </rPr>
      <t xml:space="preserve"> В - Цветаева С.Н.</t>
    </r>
    <r>
      <rPr>
        <sz val="11"/>
        <rFont val="Times New Roman"/>
        <family val="1"/>
      </rPr>
      <t xml:space="preserve"> (ВК, Московская обл.).</t>
    </r>
  </si>
  <si>
    <r>
      <t xml:space="preserve">Судьи: </t>
    </r>
    <r>
      <rPr>
        <b/>
        <sz val="11"/>
        <rFont val="Times New Roman"/>
        <family val="1"/>
      </rPr>
      <t>Н - Прудникова Т.В.</t>
    </r>
    <r>
      <rPr>
        <sz val="11"/>
        <rFont val="Times New Roman"/>
        <family val="1"/>
      </rPr>
      <t xml:space="preserve"> (2К, Московская обл.), </t>
    </r>
    <r>
      <rPr>
        <b/>
        <sz val="11"/>
        <rFont val="Times New Roman"/>
        <family val="1"/>
      </rPr>
      <t>С - Семёнова Ю.С.</t>
    </r>
    <r>
      <rPr>
        <sz val="11"/>
        <rFont val="Times New Roman"/>
        <family val="1"/>
      </rPr>
      <t xml:space="preserve"> (1К, Москва), </t>
    </r>
    <r>
      <rPr>
        <b/>
        <sz val="11"/>
        <rFont val="Times New Roman"/>
        <family val="1"/>
      </rPr>
      <t>В - Цветаева С.Н.</t>
    </r>
    <r>
      <rPr>
        <sz val="11"/>
        <rFont val="Times New Roman"/>
        <family val="1"/>
      </rPr>
      <t xml:space="preserve"> (ВК, Московская обл.).</t>
    </r>
  </si>
  <si>
    <r>
      <t xml:space="preserve">Судьи: </t>
    </r>
    <r>
      <rPr>
        <b/>
        <sz val="11"/>
        <rFont val="Times New Roman"/>
        <family val="1"/>
      </rPr>
      <t>М - Прудникова Т.В.</t>
    </r>
    <r>
      <rPr>
        <sz val="11"/>
        <rFont val="Times New Roman"/>
        <family val="1"/>
      </rPr>
      <t xml:space="preserve"> (2К, Московская обл.), </t>
    </r>
    <r>
      <rPr>
        <b/>
        <sz val="11"/>
        <rFont val="Times New Roman"/>
        <family val="1"/>
      </rPr>
      <t xml:space="preserve">С - Семёнова Ю.С. </t>
    </r>
    <r>
      <rPr>
        <sz val="11"/>
        <rFont val="Times New Roman"/>
        <family val="1"/>
      </rPr>
      <t>(1К, Москва),</t>
    </r>
    <r>
      <rPr>
        <b/>
        <sz val="11"/>
        <rFont val="Times New Roman"/>
        <family val="1"/>
      </rPr>
      <t xml:space="preserve"> Е - Цветаева С.Н.</t>
    </r>
    <r>
      <rPr>
        <sz val="11"/>
        <rFont val="Times New Roman"/>
        <family val="1"/>
      </rPr>
      <t xml:space="preserve"> (ВК, Московская обл.).</t>
    </r>
  </si>
  <si>
    <t>1 юн.</t>
  </si>
  <si>
    <t>2 юн.</t>
  </si>
  <si>
    <r>
      <t>ЛЕМОНИ СНИКЕТ-03</t>
    </r>
    <r>
      <rPr>
        <sz val="10"/>
        <rFont val="Times New Roman"/>
        <family val="1"/>
      </rPr>
      <t>, жер., гнед., ган., Лабиринт, Беларусь</t>
    </r>
  </si>
  <si>
    <r>
      <t>БРАНДТ</t>
    </r>
    <r>
      <rPr>
        <sz val="10"/>
        <rFont val="Times New Roman"/>
        <family val="1"/>
      </rPr>
      <t xml:space="preserve"> Наталья, 2000</t>
    </r>
  </si>
  <si>
    <r>
      <t xml:space="preserve">КОПНИНА </t>
    </r>
    <r>
      <rPr>
        <sz val="10"/>
        <rFont val="Times New Roman"/>
        <family val="1"/>
      </rPr>
      <t>Серафима, 2005</t>
    </r>
  </si>
  <si>
    <r>
      <t>СТАСЮК</t>
    </r>
    <r>
      <rPr>
        <sz val="10"/>
        <rFont val="Times New Roman"/>
        <family val="1"/>
      </rPr>
      <t xml:space="preserve"> Ольга, 2002</t>
    </r>
  </si>
  <si>
    <r>
      <t xml:space="preserve">СТАСЮК </t>
    </r>
    <r>
      <rPr>
        <sz val="10"/>
        <rFont val="Times New Roman"/>
        <family val="1"/>
      </rPr>
      <t>Ольга, 2002</t>
    </r>
  </si>
  <si>
    <r>
      <rPr>
        <b/>
        <sz val="10"/>
        <rFont val="Times New Roman"/>
        <family val="1"/>
      </rPr>
      <t>ШОРНИКОВ</t>
    </r>
    <r>
      <rPr>
        <sz val="10"/>
        <rFont val="Times New Roman"/>
        <family val="1"/>
      </rPr>
      <t xml:space="preserve"> Дмитрий, 2003</t>
    </r>
  </si>
  <si>
    <r>
      <rPr>
        <b/>
        <sz val="10"/>
        <rFont val="Times New Roman"/>
        <family val="1"/>
      </rPr>
      <t>ЛАПТЕВА</t>
    </r>
    <r>
      <rPr>
        <sz val="10"/>
        <rFont val="Times New Roman"/>
        <family val="1"/>
      </rPr>
      <t xml:space="preserve"> Ксения, 2001</t>
    </r>
  </si>
  <si>
    <r>
      <rPr>
        <b/>
        <sz val="10"/>
        <rFont val="Times New Roman"/>
        <family val="1"/>
      </rPr>
      <t>СОЛОВЬЁВА</t>
    </r>
    <r>
      <rPr>
        <sz val="10"/>
        <rFont val="Times New Roman"/>
        <family val="1"/>
      </rPr>
      <t xml:space="preserve"> Юлия, 2002</t>
    </r>
  </si>
  <si>
    <r>
      <rPr>
        <b/>
        <sz val="10"/>
        <rFont val="Times New Roman"/>
        <family val="1"/>
      </rPr>
      <t>ЕГОРОВА</t>
    </r>
    <r>
      <rPr>
        <sz val="10"/>
        <rFont val="Times New Roman"/>
        <family val="1"/>
      </rPr>
      <t xml:space="preserve"> Алёна, 2002</t>
    </r>
  </si>
  <si>
    <r>
      <t xml:space="preserve">ЕГОРОВА </t>
    </r>
    <r>
      <rPr>
        <sz val="10"/>
        <rFont val="Times New Roman"/>
        <family val="1"/>
      </rPr>
      <t>Алёна, 2002</t>
    </r>
  </si>
  <si>
    <r>
      <t>ФЛЁР-09</t>
    </r>
    <r>
      <rPr>
        <sz val="10"/>
        <rFont val="Times New Roman"/>
        <family val="1"/>
      </rPr>
      <t>, коб., гнед., трак., Фаберже фон Зевс, ПКФ "Гели"</t>
    </r>
  </si>
  <si>
    <r>
      <rPr>
        <b/>
        <sz val="10"/>
        <rFont val="Times New Roman"/>
        <family val="1"/>
      </rPr>
      <t>КОЛОСОВ</t>
    </r>
    <r>
      <rPr>
        <sz val="10"/>
        <rFont val="Times New Roman"/>
        <family val="1"/>
      </rPr>
      <t xml:space="preserve"> Владислав</t>
    </r>
  </si>
  <si>
    <r>
      <t>ЛАУРЕНТИО II-04</t>
    </r>
    <r>
      <rPr>
        <sz val="10"/>
        <rFont val="Times New Roman"/>
        <family val="1"/>
      </rPr>
      <t>, мер., гнед., ольд., Германия</t>
    </r>
  </si>
  <si>
    <t>ПАРАЛИМПИЙСКАЯ ВЫЕЗДКА. ЛИЧНЫЙ ПРИЗ. УРОВЕНЬ 4</t>
  </si>
  <si>
    <t>Общие Оценки</t>
  </si>
  <si>
    <r>
      <rPr>
        <b/>
        <sz val="10"/>
        <rFont val="Times New Roman"/>
        <family val="1"/>
      </rPr>
      <t>САВИНА</t>
    </r>
    <r>
      <rPr>
        <sz val="10"/>
        <rFont val="Times New Roman"/>
        <family val="1"/>
      </rPr>
      <t xml:space="preserve"> Ольга, 1998</t>
    </r>
  </si>
  <si>
    <r>
      <rPr>
        <b/>
        <sz val="10"/>
        <rFont val="Times New Roman"/>
        <family val="1"/>
      </rPr>
      <t>ЗЕМЛЯКОВА</t>
    </r>
    <r>
      <rPr>
        <sz val="10"/>
        <rFont val="Times New Roman"/>
        <family val="1"/>
      </rPr>
      <t xml:space="preserve"> Валерия, 1996</t>
    </r>
  </si>
  <si>
    <r>
      <t>ГАЛЯМОВА</t>
    </r>
    <r>
      <rPr>
        <sz val="10"/>
        <rFont val="Times New Roman"/>
        <family val="1"/>
      </rPr>
      <t xml:space="preserve"> Альбина, 1998</t>
    </r>
  </si>
  <si>
    <r>
      <t xml:space="preserve">БУРЦЕВА </t>
    </r>
    <r>
      <rPr>
        <sz val="10"/>
        <rFont val="Times New Roman"/>
        <family val="1"/>
      </rPr>
      <t>Дарья, 1996</t>
    </r>
  </si>
  <si>
    <r>
      <t>ЗАХАРОВА</t>
    </r>
    <r>
      <rPr>
        <sz val="10"/>
        <rFont val="Times New Roman"/>
        <family val="1"/>
      </rPr>
      <t xml:space="preserve"> Кристина, 1997</t>
    </r>
  </si>
  <si>
    <r>
      <t>ХОБИ-01</t>
    </r>
    <r>
      <rPr>
        <sz val="10"/>
        <rFont val="Times New Roman"/>
        <family val="1"/>
      </rPr>
      <t>, коб., гнед., трак., Обряд, Старожиловский к/з</t>
    </r>
  </si>
  <si>
    <r>
      <t>ЗАЧЁТ-02</t>
    </r>
    <r>
      <rPr>
        <sz val="10"/>
        <rFont val="Times New Roman"/>
        <family val="1"/>
      </rPr>
      <t>, жер., гнед., трак., Этюд, Ставропольский край</t>
    </r>
  </si>
  <si>
    <r>
      <t>БОСТОН-08</t>
    </r>
    <r>
      <rPr>
        <sz val="10"/>
        <rFont val="Times New Roman"/>
        <family val="1"/>
      </rPr>
      <t>, мер., сер., помесь, Россия</t>
    </r>
  </si>
  <si>
    <t>006531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</si>
</sst>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SFr.&quot;;\-#,##0\ &quot;SFr.&quot;"/>
    <numFmt numFmtId="181" formatCode="#,##0\ &quot;SFr.&quot;;[Red]\-#,##0\ &quot;SFr.&quot;"/>
    <numFmt numFmtId="182" formatCode="#,##0.00\ &quot;SFr.&quot;;\-#,##0.00\ &quot;SFr.&quot;"/>
    <numFmt numFmtId="183" formatCode="#,##0.00\ &quot;SFr.&quot;;[Red]\-#,##0.00\ &quot;SFr.&quot;"/>
    <numFmt numFmtId="184" formatCode="_-* #,##0\ &quot;SFr.&quot;_-;\-* #,##0\ &quot;SFr.&quot;_-;_-* &quot;-&quot;\ &quot;SFr.&quot;_-;_-@_-"/>
    <numFmt numFmtId="185" formatCode="_-* #,##0\ _S_F_r_._-;\-* #,##0\ _S_F_r_._-;_-* &quot;-&quot;\ _S_F_r_._-;_-@_-"/>
    <numFmt numFmtId="186" formatCode="_-* #,##0.00\ &quot;SFr.&quot;_-;\-* #,##0.00\ &quot;SFr.&quot;_-;_-* &quot;-&quot;??\ &quot;SFr.&quot;_-;_-@_-"/>
    <numFmt numFmtId="187" formatCode="_-* #,##0.00\ _S_F_r_._-;\-* #,##0.00\ _S_F_r_._-;_-* &quot;-&quot;??\ _S_F_r_._-;_-@_-"/>
    <numFmt numFmtId="188" formatCode="0.0%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%"/>
    <numFmt numFmtId="195" formatCode="0.000"/>
  </numFmts>
  <fonts count="6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Arial"/>
      <family val="2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0" borderId="0">
      <alignment/>
      <protection/>
    </xf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38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189" fontId="1" fillId="0" borderId="0" xfId="0" applyNumberFormat="1" applyFont="1" applyAlignment="1">
      <alignment horizontal="center" vertical="center"/>
    </xf>
    <xf numFmtId="189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89" fontId="4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89" fontId="1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89" fontId="4" fillId="0" borderId="0" xfId="0" applyNumberFormat="1" applyFont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54">
      <alignment/>
      <protection/>
    </xf>
    <xf numFmtId="0" fontId="0" fillId="0" borderId="0" xfId="54" applyAlignment="1">
      <alignment wrapText="1"/>
      <protection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9" fillId="0" borderId="0" xfId="54" applyFont="1" applyBorder="1" applyAlignment="1">
      <alignment horizontal="left"/>
      <protection/>
    </xf>
    <xf numFmtId="0" fontId="0" fillId="0" borderId="0" xfId="54" applyBorder="1">
      <alignment/>
      <protection/>
    </xf>
    <xf numFmtId="0" fontId="10" fillId="0" borderId="0" xfId="54" applyFont="1" applyBorder="1" applyAlignment="1">
      <alignment horizontal="center" vertical="center" wrapText="1"/>
      <protection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54" applyFont="1" applyBorder="1" applyAlignment="1">
      <alignment horizontal="center" vertical="center"/>
      <protection/>
    </xf>
    <xf numFmtId="0" fontId="14" fillId="0" borderId="12" xfId="0" applyFont="1" applyBorder="1" applyAlignment="1">
      <alignment horizontal="center" vertical="center"/>
    </xf>
    <xf numFmtId="0" fontId="14" fillId="0" borderId="12" xfId="54" applyNumberFormat="1" applyFont="1" applyBorder="1" applyAlignment="1">
      <alignment horizontal="center" vertical="center"/>
      <protection/>
    </xf>
    <xf numFmtId="194" fontId="14" fillId="0" borderId="12" xfId="54" applyNumberFormat="1" applyFont="1" applyBorder="1" applyAlignment="1">
      <alignment horizontal="center" vertical="center"/>
      <protection/>
    </xf>
    <xf numFmtId="0" fontId="14" fillId="0" borderId="10" xfId="0" applyFont="1" applyBorder="1" applyAlignment="1">
      <alignment/>
    </xf>
    <xf numFmtId="0" fontId="15" fillId="0" borderId="11" xfId="54" applyFont="1" applyBorder="1" applyAlignment="1">
      <alignment horizontal="center" vertical="center"/>
      <protection/>
    </xf>
    <xf numFmtId="0" fontId="14" fillId="0" borderId="11" xfId="54" applyFont="1" applyBorder="1" applyAlignment="1">
      <alignment horizontal="center" vertical="center"/>
      <protection/>
    </xf>
    <xf numFmtId="0" fontId="14" fillId="0" borderId="11" xfId="54" applyNumberFormat="1" applyFont="1" applyBorder="1" applyAlignment="1">
      <alignment horizontal="center" vertical="center"/>
      <protection/>
    </xf>
    <xf numFmtId="194" fontId="14" fillId="0" borderId="11" xfId="54" applyNumberFormat="1" applyFont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4" fillId="0" borderId="0" xfId="0" applyFont="1" applyAlignment="1">
      <alignment/>
    </xf>
    <xf numFmtId="0" fontId="16" fillId="0" borderId="10" xfId="0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5" fillId="0" borderId="10" xfId="61" applyFont="1" applyFill="1" applyBorder="1" applyAlignment="1">
      <alignment horizontal="left" vertical="center" wrapText="1"/>
      <protection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61" applyFont="1" applyFill="1" applyBorder="1" applyAlignment="1">
      <alignment horizontal="center" vertical="center" wrapText="1"/>
      <protection/>
    </xf>
    <xf numFmtId="49" fontId="2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0" fontId="15" fillId="0" borderId="10" xfId="60" applyFont="1" applyFill="1" applyBorder="1" applyAlignment="1" applyProtection="1">
      <alignment vertical="center" wrapText="1"/>
      <protection locked="0"/>
    </xf>
    <xf numFmtId="0" fontId="15" fillId="0" borderId="10" xfId="0" applyFont="1" applyFill="1" applyBorder="1" applyAlignment="1" applyProtection="1">
      <alignment horizontal="left" vertical="center" wrapText="1"/>
      <protection locked="0"/>
    </xf>
    <xf numFmtId="49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0" xfId="54" applyFont="1" applyFill="1" applyBorder="1" applyAlignment="1">
      <alignment horizontal="left" vertical="center" wrapText="1"/>
      <protection/>
    </xf>
    <xf numFmtId="49" fontId="23" fillId="0" borderId="10" xfId="54" applyNumberFormat="1" applyFont="1" applyFill="1" applyBorder="1" applyAlignment="1">
      <alignment horizontal="center" vertical="center"/>
      <protection/>
    </xf>
    <xf numFmtId="49" fontId="14" fillId="0" borderId="10" xfId="54" applyNumberFormat="1" applyFont="1" applyFill="1" applyBorder="1" applyAlignment="1">
      <alignment horizontal="center" vertical="center"/>
      <protection/>
    </xf>
    <xf numFmtId="0" fontId="14" fillId="0" borderId="10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54" applyFont="1" applyFill="1" applyBorder="1" applyAlignment="1">
      <alignment vertical="center" wrapText="1"/>
      <protection/>
    </xf>
    <xf numFmtId="0" fontId="15" fillId="0" borderId="10" xfId="54" applyFont="1" applyBorder="1" applyAlignment="1">
      <alignment horizontal="left" vertical="center" wrapText="1"/>
      <protection/>
    </xf>
    <xf numFmtId="49" fontId="23" fillId="0" borderId="10" xfId="54" applyNumberFormat="1" applyFont="1" applyBorder="1" applyAlignment="1">
      <alignment horizontal="center" vertical="center"/>
      <protection/>
    </xf>
    <xf numFmtId="0" fontId="15" fillId="0" borderId="10" xfId="58" applyFont="1" applyFill="1" applyBorder="1" applyAlignment="1" applyProtection="1">
      <alignment vertical="center" wrapText="1"/>
      <protection locked="0"/>
    </xf>
    <xf numFmtId="0" fontId="15" fillId="0" borderId="10" xfId="0" applyFont="1" applyFill="1" applyBorder="1" applyAlignment="1" applyProtection="1">
      <alignment vertical="center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4" applyFont="1" applyBorder="1" applyAlignment="1">
      <alignment vertical="center" wrapText="1"/>
      <protection/>
    </xf>
    <xf numFmtId="0" fontId="15" fillId="0" borderId="10" xfId="54" applyFont="1" applyBorder="1" applyAlignment="1">
      <alignment vertical="center" wrapText="1"/>
      <protection/>
    </xf>
    <xf numFmtId="0" fontId="23" fillId="0" borderId="10" xfId="54" applyFont="1" applyBorder="1" applyAlignment="1">
      <alignment vertical="center" wrapText="1"/>
      <protection/>
    </xf>
    <xf numFmtId="0" fontId="14" fillId="0" borderId="10" xfId="54" applyFont="1" applyBorder="1" applyAlignment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left" vertical="center" wrapText="1"/>
      <protection locked="0"/>
    </xf>
    <xf numFmtId="0" fontId="14" fillId="0" borderId="1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14" fillId="0" borderId="15" xfId="54" applyNumberFormat="1" applyFont="1" applyBorder="1" applyAlignment="1">
      <alignment horizontal="center" vertical="center"/>
      <protection/>
    </xf>
    <xf numFmtId="194" fontId="14" fillId="0" borderId="15" xfId="54" applyNumberFormat="1" applyFont="1" applyBorder="1" applyAlignment="1">
      <alignment horizontal="center" vertical="center"/>
      <protection/>
    </xf>
    <xf numFmtId="0" fontId="14" fillId="0" borderId="16" xfId="54" applyNumberFormat="1" applyFont="1" applyBorder="1" applyAlignment="1">
      <alignment horizontal="center" vertical="center"/>
      <protection/>
    </xf>
    <xf numFmtId="194" fontId="14" fillId="0" borderId="17" xfId="54" applyNumberFormat="1" applyFont="1" applyBorder="1" applyAlignment="1">
      <alignment horizontal="center" vertical="center"/>
      <protection/>
    </xf>
    <xf numFmtId="0" fontId="14" fillId="0" borderId="17" xfId="54" applyNumberFormat="1" applyFont="1" applyBorder="1" applyAlignment="1">
      <alignment horizontal="center" vertical="center"/>
      <protection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54" applyFont="1">
      <alignment/>
      <protection/>
    </xf>
    <xf numFmtId="0" fontId="7" fillId="0" borderId="0" xfId="54" applyFont="1" applyAlignment="1">
      <alignment horizontal="left"/>
      <protection/>
    </xf>
    <xf numFmtId="0" fontId="7" fillId="0" borderId="0" xfId="54" applyFont="1" applyAlignment="1">
      <alignment horizontal="left" wrapText="1"/>
      <protection/>
    </xf>
    <xf numFmtId="0" fontId="16" fillId="0" borderId="0" xfId="54" applyFont="1" applyBorder="1" applyAlignment="1">
      <alignment horizontal="left"/>
      <protection/>
    </xf>
    <xf numFmtId="0" fontId="16" fillId="0" borderId="0" xfId="54" applyFont="1" applyBorder="1" applyAlignment="1">
      <alignment horizontal="left" wrapText="1"/>
      <protection/>
    </xf>
    <xf numFmtId="0" fontId="14" fillId="0" borderId="10" xfId="54" applyFont="1" applyBorder="1">
      <alignment/>
      <protection/>
    </xf>
    <xf numFmtId="0" fontId="14" fillId="0" borderId="0" xfId="54" applyFont="1" applyAlignment="1">
      <alignment wrapText="1"/>
      <protection/>
    </xf>
    <xf numFmtId="0" fontId="16" fillId="0" borderId="0" xfId="54" applyFont="1">
      <alignment/>
      <protection/>
    </xf>
    <xf numFmtId="0" fontId="14" fillId="0" borderId="13" xfId="54" applyFont="1" applyBorder="1">
      <alignment/>
      <protection/>
    </xf>
    <xf numFmtId="0" fontId="14" fillId="0" borderId="18" xfId="0" applyFont="1" applyBorder="1" applyAlignment="1">
      <alignment/>
    </xf>
    <xf numFmtId="0" fontId="13" fillId="0" borderId="10" xfId="54" applyFont="1" applyBorder="1" applyAlignment="1">
      <alignment horizontal="center" vertical="center"/>
      <protection/>
    </xf>
    <xf numFmtId="0" fontId="18" fillId="0" borderId="15" xfId="54" applyFont="1" applyBorder="1" applyAlignment="1">
      <alignment horizontal="center" vertical="center" textRotation="90"/>
      <protection/>
    </xf>
    <xf numFmtId="0" fontId="18" fillId="0" borderId="15" xfId="54" applyFont="1" applyBorder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6" fillId="0" borderId="0" xfId="0" applyFont="1" applyAlignment="1">
      <alignment/>
    </xf>
    <xf numFmtId="0" fontId="18" fillId="0" borderId="0" xfId="54" applyFont="1">
      <alignment/>
      <protection/>
    </xf>
    <xf numFmtId="0" fontId="14" fillId="0" borderId="12" xfId="54" applyFont="1" applyBorder="1" applyAlignment="1">
      <alignment horizontal="center" vertical="center"/>
      <protection/>
    </xf>
    <xf numFmtId="0" fontId="14" fillId="0" borderId="19" xfId="54" applyNumberFormat="1" applyFont="1" applyBorder="1" applyAlignment="1">
      <alignment horizontal="center" vertical="center" wrapText="1"/>
      <protection/>
    </xf>
    <xf numFmtId="194" fontId="14" fillId="0" borderId="12" xfId="54" applyNumberFormat="1" applyFont="1" applyBorder="1" applyAlignment="1">
      <alignment horizontal="center" vertical="center" wrapText="1"/>
      <protection/>
    </xf>
    <xf numFmtId="0" fontId="14" fillId="0" borderId="12" xfId="54" applyNumberFormat="1" applyFont="1" applyBorder="1" applyAlignment="1">
      <alignment horizontal="center" vertical="center" wrapText="1"/>
      <protection/>
    </xf>
    <xf numFmtId="0" fontId="14" fillId="0" borderId="12" xfId="54" applyFont="1" applyBorder="1" applyAlignment="1">
      <alignment horizontal="center" vertical="center" wrapText="1"/>
      <protection/>
    </xf>
    <xf numFmtId="0" fontId="14" fillId="0" borderId="11" xfId="54" applyNumberFormat="1" applyFont="1" applyBorder="1" applyAlignment="1">
      <alignment horizontal="center" vertical="center" wrapText="1"/>
      <protection/>
    </xf>
    <xf numFmtId="194" fontId="14" fillId="0" borderId="11" xfId="54" applyNumberFormat="1" applyFont="1" applyBorder="1" applyAlignment="1">
      <alignment horizontal="center" vertical="center" wrapText="1"/>
      <protection/>
    </xf>
    <xf numFmtId="0" fontId="14" fillId="0" borderId="15" xfId="54" applyNumberFormat="1" applyFont="1" applyBorder="1" applyAlignment="1">
      <alignment horizontal="center" vertical="center" wrapText="1"/>
      <protection/>
    </xf>
    <xf numFmtId="194" fontId="14" fillId="0" borderId="15" xfId="54" applyNumberFormat="1" applyFont="1" applyBorder="1" applyAlignment="1">
      <alignment horizontal="center" vertical="center" wrapText="1"/>
      <protection/>
    </xf>
    <xf numFmtId="0" fontId="14" fillId="0" borderId="15" xfId="54" applyFont="1" applyBorder="1" applyAlignment="1">
      <alignment horizontal="center" vertical="center" wrapText="1"/>
      <protection/>
    </xf>
    <xf numFmtId="0" fontId="14" fillId="0" borderId="10" xfId="54" applyFont="1" applyBorder="1" applyAlignment="1">
      <alignment horizontal="center" vertical="center"/>
      <protection/>
    </xf>
    <xf numFmtId="0" fontId="14" fillId="0" borderId="13" xfId="0" applyFont="1" applyBorder="1" applyAlignment="1">
      <alignment horizontal="center" vertical="center" wrapText="1"/>
    </xf>
    <xf numFmtId="0" fontId="14" fillId="0" borderId="13" xfId="54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left" vertical="center" wrapText="1"/>
    </xf>
    <xf numFmtId="0" fontId="14" fillId="0" borderId="10" xfId="54" applyNumberFormat="1" applyFont="1" applyBorder="1" applyAlignment="1">
      <alignment horizontal="center" vertical="center" wrapText="1"/>
      <protection/>
    </xf>
    <xf numFmtId="194" fontId="14" fillId="0" borderId="10" xfId="54" applyNumberFormat="1" applyFont="1" applyBorder="1" applyAlignment="1">
      <alignment horizontal="center" vertical="center" wrapText="1"/>
      <protection/>
    </xf>
    <xf numFmtId="0" fontId="15" fillId="0" borderId="10" xfId="54" applyFont="1" applyBorder="1" applyAlignment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textRotation="90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89" fontId="17" fillId="0" borderId="0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 indent="8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89" fontId="19" fillId="0" borderId="0" xfId="0" applyNumberFormat="1" applyFont="1" applyBorder="1" applyAlignment="1">
      <alignment horizontal="center" vertical="center"/>
    </xf>
    <xf numFmtId="1" fontId="18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49" fontId="14" fillId="0" borderId="10" xfId="0" applyNumberFormat="1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2" fontId="16" fillId="0" borderId="0" xfId="0" applyNumberFormat="1" applyFont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2" fontId="16" fillId="0" borderId="0" xfId="0" applyNumberFormat="1" applyFont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189" fontId="21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189" fontId="19" fillId="0" borderId="0" xfId="0" applyNumberFormat="1" applyFont="1" applyBorder="1" applyAlignment="1">
      <alignment horizontal="right" vertical="center"/>
    </xf>
    <xf numFmtId="1" fontId="18" fillId="0" borderId="0" xfId="0" applyNumberFormat="1" applyFont="1" applyBorder="1" applyAlignment="1">
      <alignment horizontal="right" vertical="center"/>
    </xf>
    <xf numFmtId="2" fontId="18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5" fillId="0" borderId="20" xfId="54" applyFont="1" applyBorder="1" applyAlignment="1">
      <alignment horizontal="center" vertical="center"/>
      <protection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0" fontId="14" fillId="0" borderId="14" xfId="54" applyFont="1" applyBorder="1" applyAlignment="1">
      <alignment vertical="center" wrapText="1"/>
      <protection/>
    </xf>
    <xf numFmtId="0" fontId="15" fillId="0" borderId="14" xfId="54" applyFont="1" applyBorder="1" applyAlignment="1">
      <alignment vertical="center" wrapText="1"/>
      <protection/>
    </xf>
    <xf numFmtId="0" fontId="15" fillId="0" borderId="10" xfId="0" applyFont="1" applyBorder="1" applyAlignment="1">
      <alignment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/>
    </xf>
    <xf numFmtId="49" fontId="15" fillId="32" borderId="10" xfId="0" applyNumberFormat="1" applyFont="1" applyFill="1" applyBorder="1" applyAlignment="1">
      <alignment horizontal="left" vertical="center" wrapText="1"/>
    </xf>
    <xf numFmtId="49" fontId="23" fillId="0" borderId="10" xfId="59" applyNumberFormat="1" applyFont="1" applyFill="1" applyBorder="1" applyAlignment="1">
      <alignment horizontal="center" vertical="center" wrapText="1"/>
      <protection/>
    </xf>
    <xf numFmtId="0" fontId="14" fillId="0" borderId="10" xfId="6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16" fillId="0" borderId="0" xfId="0" applyNumberFormat="1" applyFont="1" applyAlignment="1">
      <alignment horizontal="left"/>
    </xf>
    <xf numFmtId="0" fontId="16" fillId="0" borderId="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9" fillId="0" borderId="0" xfId="54" applyFont="1" applyAlignment="1">
      <alignment vertical="center"/>
      <protection/>
    </xf>
    <xf numFmtId="0" fontId="19" fillId="0" borderId="0" xfId="54" applyFont="1" applyAlignment="1">
      <alignment vertical="center" wrapText="1"/>
      <protection/>
    </xf>
    <xf numFmtId="0" fontId="19" fillId="0" borderId="0" xfId="54" applyFont="1" applyBorder="1" applyAlignment="1">
      <alignment horizontal="left" vertical="center"/>
      <protection/>
    </xf>
    <xf numFmtId="0" fontId="18" fillId="0" borderId="0" xfId="54" applyFont="1" applyAlignment="1">
      <alignment horizontal="left" vertical="center"/>
      <protection/>
    </xf>
    <xf numFmtId="0" fontId="18" fillId="0" borderId="0" xfId="54" applyFont="1" applyAlignment="1">
      <alignment vertical="center"/>
      <protection/>
    </xf>
    <xf numFmtId="0" fontId="9" fillId="0" borderId="0" xfId="54" applyFont="1" applyAlignment="1">
      <alignment vertical="center"/>
      <protection/>
    </xf>
    <xf numFmtId="0" fontId="9" fillId="0" borderId="0" xfId="0" applyFont="1" applyAlignment="1">
      <alignment vertical="center"/>
    </xf>
    <xf numFmtId="0" fontId="18" fillId="0" borderId="0" xfId="54" applyNumberFormat="1" applyFont="1" applyAlignment="1">
      <alignment horizontal="left" vertical="center"/>
      <protection/>
    </xf>
    <xf numFmtId="0" fontId="18" fillId="0" borderId="0" xfId="0" applyFont="1" applyAlignment="1">
      <alignment vertical="center" wrapText="1"/>
    </xf>
    <xf numFmtId="194" fontId="14" fillId="0" borderId="12" xfId="54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194" fontId="14" fillId="0" borderId="21" xfId="54" applyNumberFormat="1" applyFont="1" applyFill="1" applyBorder="1" applyAlignment="1">
      <alignment horizontal="center" vertical="center" wrapText="1"/>
      <protection/>
    </xf>
    <xf numFmtId="194" fontId="14" fillId="0" borderId="10" xfId="54" applyNumberFormat="1" applyFont="1" applyFill="1" applyBorder="1" applyAlignment="1">
      <alignment horizontal="center" vertical="center" wrapText="1"/>
      <protection/>
    </xf>
    <xf numFmtId="0" fontId="14" fillId="0" borderId="2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 applyProtection="1">
      <alignment horizontal="left" vertical="center" wrapText="1"/>
      <protection locked="0"/>
    </xf>
    <xf numFmtId="0" fontId="2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4" fillId="0" borderId="23" xfId="54" applyNumberFormat="1" applyFont="1" applyBorder="1" applyAlignment="1">
      <alignment horizontal="center" vertical="center"/>
      <protection/>
    </xf>
    <xf numFmtId="0" fontId="15" fillId="0" borderId="24" xfId="54" applyFont="1" applyBorder="1" applyAlignment="1">
      <alignment horizontal="center" vertical="center"/>
      <protection/>
    </xf>
    <xf numFmtId="0" fontId="14" fillId="0" borderId="19" xfId="54" applyNumberFormat="1" applyFont="1" applyBorder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vertical="center"/>
      <protection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62" applyFont="1" applyFill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Fill="1" applyBorder="1" applyAlignment="1">
      <alignment horizontal="center" vertical="center" wrapText="1"/>
    </xf>
    <xf numFmtId="0" fontId="15" fillId="0" borderId="11" xfId="60" applyFont="1" applyFill="1" applyBorder="1" applyAlignment="1" applyProtection="1">
      <alignment vertical="center" wrapText="1"/>
      <protection locked="0"/>
    </xf>
    <xf numFmtId="0" fontId="23" fillId="0" borderId="14" xfId="54" applyFont="1" applyBorder="1" applyAlignment="1">
      <alignment horizontal="center" vertical="center" wrapText="1"/>
      <protection/>
    </xf>
    <xf numFmtId="49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0" xfId="54" applyNumberFormat="1" applyFont="1" applyBorder="1" applyAlignment="1">
      <alignment horizontal="center" vertical="center"/>
      <protection/>
    </xf>
    <xf numFmtId="194" fontId="14" fillId="0" borderId="10" xfId="54" applyNumberFormat="1" applyFont="1" applyBorder="1" applyAlignment="1">
      <alignment horizontal="center" vertical="center"/>
      <protection/>
    </xf>
    <xf numFmtId="194" fontId="14" fillId="0" borderId="19" xfId="54" applyNumberFormat="1" applyFont="1" applyBorder="1" applyAlignment="1">
      <alignment horizontal="center" vertical="center" wrapText="1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49" fontId="15" fillId="32" borderId="11" xfId="0" applyNumberFormat="1" applyFont="1" applyFill="1" applyBorder="1" applyAlignment="1">
      <alignment horizontal="left" vertical="center" wrapText="1"/>
    </xf>
    <xf numFmtId="49" fontId="23" fillId="0" borderId="11" xfId="59" applyNumberFormat="1" applyFont="1" applyFill="1" applyBorder="1" applyAlignment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15" fillId="0" borderId="25" xfId="60" applyFont="1" applyFill="1" applyBorder="1" applyAlignment="1" applyProtection="1">
      <alignment vertical="center" wrapText="1"/>
      <protection locked="0"/>
    </xf>
    <xf numFmtId="0" fontId="14" fillId="0" borderId="10" xfId="54" applyFont="1" applyBorder="1" applyAlignment="1">
      <alignment horizontal="left" vertical="center" wrapText="1"/>
      <protection/>
    </xf>
    <xf numFmtId="0" fontId="23" fillId="0" borderId="10" xfId="54" applyFont="1" applyBorder="1" applyAlignment="1">
      <alignment horizontal="center" vertical="center" wrapText="1"/>
      <protection/>
    </xf>
    <xf numFmtId="0" fontId="14" fillId="0" borderId="23" xfId="54" applyNumberFormat="1" applyFont="1" applyBorder="1" applyAlignment="1">
      <alignment horizontal="center" vertical="center" wrapText="1"/>
      <protection/>
    </xf>
    <xf numFmtId="0" fontId="14" fillId="0" borderId="26" xfId="54" applyNumberFormat="1" applyFont="1" applyBorder="1" applyAlignment="1">
      <alignment horizontal="center" vertical="center" wrapText="1"/>
      <protection/>
    </xf>
    <xf numFmtId="0" fontId="14" fillId="0" borderId="27" xfId="54" applyNumberFormat="1" applyFont="1" applyBorder="1" applyAlignment="1">
      <alignment horizontal="center" vertical="center" wrapText="1"/>
      <protection/>
    </xf>
    <xf numFmtId="0" fontId="14" fillId="0" borderId="28" xfId="54" applyFont="1" applyBorder="1" applyAlignment="1">
      <alignment horizontal="center" vertical="center" wrapText="1"/>
      <protection/>
    </xf>
    <xf numFmtId="0" fontId="15" fillId="0" borderId="10" xfId="56" applyFont="1" applyFill="1" applyBorder="1" applyAlignment="1" applyProtection="1">
      <alignment horizontal="left" vertical="center" wrapText="1"/>
      <protection locked="0"/>
    </xf>
    <xf numFmtId="0" fontId="14" fillId="0" borderId="29" xfId="54" applyNumberFormat="1" applyFont="1" applyBorder="1" applyAlignment="1">
      <alignment horizontal="center" vertical="center" wrapText="1"/>
      <protection/>
    </xf>
    <xf numFmtId="0" fontId="14" fillId="0" borderId="18" xfId="54" applyNumberFormat="1" applyFont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194" fontId="15" fillId="0" borderId="10" xfId="54" applyNumberFormat="1" applyFont="1" applyBorder="1" applyAlignment="1">
      <alignment horizontal="center" vertical="center"/>
      <protection/>
    </xf>
    <xf numFmtId="188" fontId="15" fillId="0" borderId="10" xfId="0" applyNumberFormat="1" applyFont="1" applyBorder="1" applyAlignment="1">
      <alignment horizontal="center" vertical="center"/>
    </xf>
    <xf numFmtId="194" fontId="15" fillId="0" borderId="10" xfId="54" applyNumberFormat="1" applyFont="1" applyBorder="1" applyAlignment="1">
      <alignment horizontal="center" vertical="center" wrapText="1"/>
      <protection/>
    </xf>
    <xf numFmtId="194" fontId="15" fillId="0" borderId="30" xfId="54" applyNumberFormat="1" applyFont="1" applyBorder="1" applyAlignment="1">
      <alignment horizontal="center" vertical="center" wrapText="1"/>
      <protection/>
    </xf>
    <xf numFmtId="194" fontId="15" fillId="0" borderId="31" xfId="54" applyNumberFormat="1" applyFont="1" applyFill="1" applyBorder="1" applyAlignment="1">
      <alignment horizontal="center" vertical="center" wrapText="1"/>
      <protection/>
    </xf>
    <xf numFmtId="194" fontId="15" fillId="0" borderId="0" xfId="54" applyNumberFormat="1" applyFont="1" applyFill="1" applyBorder="1" applyAlignment="1">
      <alignment horizontal="center" vertical="center" wrapText="1"/>
      <protection/>
    </xf>
    <xf numFmtId="194" fontId="15" fillId="0" borderId="30" xfId="54" applyNumberFormat="1" applyFont="1" applyFill="1" applyBorder="1" applyAlignment="1">
      <alignment horizontal="center" vertical="center" wrapText="1"/>
      <protection/>
    </xf>
    <xf numFmtId="194" fontId="15" fillId="0" borderId="32" xfId="54" applyNumberFormat="1" applyFont="1" applyFill="1" applyBorder="1" applyAlignment="1">
      <alignment horizontal="center" vertical="center" wrapText="1"/>
      <protection/>
    </xf>
    <xf numFmtId="0" fontId="19" fillId="0" borderId="20" xfId="54" applyFont="1" applyBorder="1" applyAlignment="1">
      <alignment horizontal="center" vertical="center" wrapText="1"/>
      <protection/>
    </xf>
    <xf numFmtId="0" fontId="19" fillId="0" borderId="33" xfId="54" applyFont="1" applyBorder="1" applyAlignment="1">
      <alignment horizontal="center" vertical="center" wrapText="1"/>
      <protection/>
    </xf>
    <xf numFmtId="0" fontId="19" fillId="0" borderId="23" xfId="54" applyFont="1" applyBorder="1" applyAlignment="1">
      <alignment horizontal="center" vertical="center" wrapText="1"/>
      <protection/>
    </xf>
    <xf numFmtId="0" fontId="18" fillId="0" borderId="15" xfId="54" applyFont="1" applyBorder="1" applyAlignment="1">
      <alignment horizontal="center" vertical="center" textRotation="90" wrapText="1"/>
      <protection/>
    </xf>
    <xf numFmtId="0" fontId="18" fillId="0" borderId="12" xfId="54" applyFont="1" applyBorder="1" applyAlignment="1">
      <alignment horizontal="center" vertical="center" textRotation="90" wrapText="1"/>
      <protection/>
    </xf>
    <xf numFmtId="0" fontId="19" fillId="0" borderId="15" xfId="54" applyFont="1" applyBorder="1" applyAlignment="1">
      <alignment horizontal="center" vertical="center" textRotation="90" wrapText="1"/>
      <protection/>
    </xf>
    <xf numFmtId="0" fontId="19" fillId="0" borderId="12" xfId="54" applyFont="1" applyBorder="1" applyAlignment="1">
      <alignment horizontal="center" vertical="center" textRotation="90" wrapText="1"/>
      <protection/>
    </xf>
    <xf numFmtId="0" fontId="19" fillId="0" borderId="15" xfId="54" applyFont="1" applyBorder="1" applyAlignment="1">
      <alignment horizontal="center" vertical="center" wrapText="1"/>
      <protection/>
    </xf>
    <xf numFmtId="0" fontId="19" fillId="0" borderId="12" xfId="54" applyFont="1" applyBorder="1" applyAlignment="1">
      <alignment horizontal="center" vertical="center" wrapText="1"/>
      <protection/>
    </xf>
    <xf numFmtId="0" fontId="19" fillId="0" borderId="13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8" xfId="0" applyFont="1" applyBorder="1" applyAlignment="1">
      <alignment/>
    </xf>
    <xf numFmtId="0" fontId="19" fillId="0" borderId="34" xfId="0" applyFont="1" applyBorder="1" applyAlignment="1">
      <alignment horizontal="center" vertical="center" wrapText="1"/>
    </xf>
    <xf numFmtId="0" fontId="19" fillId="0" borderId="35" xfId="54" applyFont="1" applyBorder="1" applyAlignment="1">
      <alignment horizontal="center" vertical="center" textRotation="90" wrapText="1"/>
      <protection/>
    </xf>
    <xf numFmtId="0" fontId="19" fillId="0" borderId="24" xfId="54" applyFont="1" applyBorder="1" applyAlignment="1">
      <alignment horizontal="center" vertical="center" textRotation="90" wrapText="1"/>
      <protection/>
    </xf>
    <xf numFmtId="0" fontId="19" fillId="0" borderId="13" xfId="0" applyFont="1" applyBorder="1" applyAlignment="1">
      <alignment horizontal="center" vertical="center" textRotation="90" wrapText="1"/>
    </xf>
    <xf numFmtId="0" fontId="18" fillId="0" borderId="18" xfId="0" applyFont="1" applyBorder="1" applyAlignment="1">
      <alignment/>
    </xf>
    <xf numFmtId="0" fontId="19" fillId="0" borderId="0" xfId="0" applyFont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9" fillId="0" borderId="36" xfId="54" applyFont="1" applyBorder="1" applyAlignment="1">
      <alignment horizontal="center" vertical="center" wrapText="1"/>
      <protection/>
    </xf>
    <xf numFmtId="0" fontId="19" fillId="0" borderId="37" xfId="54" applyFont="1" applyBorder="1" applyAlignment="1">
      <alignment horizontal="center" vertical="center" wrapText="1"/>
      <protection/>
    </xf>
    <xf numFmtId="0" fontId="20" fillId="0" borderId="32" xfId="54" applyFont="1" applyBorder="1" applyAlignment="1">
      <alignment horizontal="center" vertical="center"/>
      <protection/>
    </xf>
    <xf numFmtId="0" fontId="20" fillId="0" borderId="0" xfId="54" applyFont="1" applyBorder="1" applyAlignment="1">
      <alignment horizontal="center" vertical="center"/>
      <protection/>
    </xf>
    <xf numFmtId="0" fontId="20" fillId="0" borderId="38" xfId="54" applyFont="1" applyBorder="1" applyAlignment="1">
      <alignment horizontal="center" vertical="center"/>
      <protection/>
    </xf>
    <xf numFmtId="0" fontId="19" fillId="0" borderId="21" xfId="54" applyFont="1" applyBorder="1" applyAlignment="1">
      <alignment horizontal="center" vertical="center" textRotation="90" wrapText="1"/>
      <protection/>
    </xf>
    <xf numFmtId="0" fontId="19" fillId="0" borderId="18" xfId="0" applyFont="1" applyBorder="1" applyAlignment="1">
      <alignment horizontal="center" vertical="center" wrapText="1"/>
    </xf>
    <xf numFmtId="0" fontId="19" fillId="0" borderId="39" xfId="54" applyFont="1" applyBorder="1" applyAlignment="1">
      <alignment horizontal="center" vertical="center" wrapText="1"/>
      <protection/>
    </xf>
    <xf numFmtId="0" fontId="20" fillId="0" borderId="30" xfId="54" applyFont="1" applyBorder="1" applyAlignment="1">
      <alignment horizontal="center" vertical="center" wrapText="1"/>
      <protection/>
    </xf>
    <xf numFmtId="0" fontId="20" fillId="0" borderId="40" xfId="54" applyFont="1" applyBorder="1" applyAlignment="1">
      <alignment horizontal="center" vertical="center" wrapText="1"/>
      <protection/>
    </xf>
    <xf numFmtId="0" fontId="20" fillId="0" borderId="27" xfId="54" applyFont="1" applyBorder="1" applyAlignment="1">
      <alignment horizontal="center" vertical="center" wrapText="1"/>
      <protection/>
    </xf>
    <xf numFmtId="0" fontId="19" fillId="0" borderId="22" xfId="0" applyFont="1" applyBorder="1" applyAlignment="1">
      <alignment horizontal="center" vertical="center" wrapText="1"/>
    </xf>
    <xf numFmtId="0" fontId="19" fillId="0" borderId="21" xfId="54" applyFont="1" applyBorder="1" applyAlignment="1">
      <alignment horizontal="center" vertical="center" wrapText="1"/>
      <protection/>
    </xf>
    <xf numFmtId="0" fontId="19" fillId="0" borderId="22" xfId="0" applyFont="1" applyFill="1" applyBorder="1" applyAlignment="1">
      <alignment horizontal="center" vertical="center" wrapText="1"/>
    </xf>
    <xf numFmtId="0" fontId="18" fillId="0" borderId="21" xfId="54" applyFont="1" applyBorder="1" applyAlignment="1">
      <alignment horizontal="center" vertical="center" textRotation="90" wrapText="1"/>
      <protection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32" xfId="54" applyFont="1" applyBorder="1" applyAlignment="1">
      <alignment horizontal="center" vertical="center" textRotation="90" wrapText="1"/>
      <protection/>
    </xf>
    <xf numFmtId="0" fontId="18" fillId="0" borderId="22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1" wrapText="1"/>
    </xf>
    <xf numFmtId="0" fontId="20" fillId="0" borderId="30" xfId="54" applyFont="1" applyBorder="1" applyAlignment="1">
      <alignment horizontal="center" vertical="center"/>
      <protection/>
    </xf>
    <xf numFmtId="0" fontId="20" fillId="0" borderId="40" xfId="54" applyFont="1" applyBorder="1" applyAlignment="1">
      <alignment horizontal="center" vertical="center"/>
      <protection/>
    </xf>
    <xf numFmtId="0" fontId="20" fillId="0" borderId="27" xfId="54" applyFont="1" applyBorder="1" applyAlignment="1">
      <alignment horizontal="center" vertical="center"/>
      <protection/>
    </xf>
    <xf numFmtId="0" fontId="19" fillId="0" borderId="0" xfId="54" applyFont="1" applyBorder="1" applyAlignment="1">
      <alignment horizontal="right" vertical="center"/>
      <protection/>
    </xf>
    <xf numFmtId="0" fontId="27" fillId="0" borderId="0" xfId="54" applyFont="1" applyBorder="1" applyAlignment="1">
      <alignment horizontal="center" vertical="center"/>
      <protection/>
    </xf>
    <xf numFmtId="0" fontId="16" fillId="0" borderId="0" xfId="54" applyFont="1" applyBorder="1" applyAlignment="1">
      <alignment horizontal="center" vertical="center"/>
      <protection/>
    </xf>
    <xf numFmtId="0" fontId="28" fillId="0" borderId="0" xfId="54" applyFont="1" applyBorder="1" applyAlignment="1">
      <alignment horizontal="center" vertical="center"/>
      <protection/>
    </xf>
    <xf numFmtId="0" fontId="19" fillId="0" borderId="41" xfId="54" applyFont="1" applyBorder="1" applyAlignment="1">
      <alignment horizontal="center" vertical="center" textRotation="90" wrapText="1"/>
      <protection/>
    </xf>
    <xf numFmtId="0" fontId="19" fillId="0" borderId="0" xfId="54" applyFont="1" applyBorder="1" applyAlignment="1">
      <alignment horizontal="center" vertical="center" textRotation="90" wrapText="1"/>
      <protection/>
    </xf>
    <xf numFmtId="0" fontId="18" fillId="0" borderId="13" xfId="0" applyFont="1" applyBorder="1" applyAlignment="1">
      <alignment horizontal="center" vertical="center" textRotation="90" wrapText="1"/>
    </xf>
    <xf numFmtId="0" fontId="18" fillId="0" borderId="22" xfId="0" applyFont="1" applyBorder="1" applyAlignment="1">
      <alignment horizontal="center" vertical="center" textRotation="90" wrapText="1"/>
    </xf>
    <xf numFmtId="0" fontId="19" fillId="0" borderId="22" xfId="0" applyFont="1" applyBorder="1" applyAlignment="1">
      <alignment horizontal="center" vertical="center" textRotation="90" wrapText="1"/>
    </xf>
    <xf numFmtId="0" fontId="19" fillId="0" borderId="30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0" xfId="54" applyFont="1" applyBorder="1" applyAlignment="1">
      <alignment horizontal="center" vertical="center" textRotation="90" wrapText="1"/>
      <protection/>
    </xf>
    <xf numFmtId="0" fontId="20" fillId="0" borderId="42" xfId="54" applyFont="1" applyBorder="1" applyAlignment="1">
      <alignment horizontal="center" vertical="center"/>
      <protection/>
    </xf>
    <xf numFmtId="0" fontId="19" fillId="0" borderId="11" xfId="54" applyFont="1" applyBorder="1" applyAlignment="1">
      <alignment horizontal="center" vertical="center" textRotation="90" wrapText="1"/>
      <protection/>
    </xf>
    <xf numFmtId="0" fontId="9" fillId="0" borderId="43" xfId="0" applyFont="1" applyBorder="1" applyAlignment="1">
      <alignment/>
    </xf>
    <xf numFmtId="0" fontId="19" fillId="0" borderId="11" xfId="54" applyFont="1" applyBorder="1" applyAlignment="1">
      <alignment horizontal="center" vertical="center" wrapText="1"/>
      <protection/>
    </xf>
    <xf numFmtId="0" fontId="19" fillId="0" borderId="31" xfId="0" applyFont="1" applyBorder="1" applyAlignment="1">
      <alignment horizontal="right" vertical="center"/>
    </xf>
    <xf numFmtId="0" fontId="18" fillId="0" borderId="11" xfId="54" applyFont="1" applyBorder="1" applyAlignment="1">
      <alignment horizontal="center" vertical="center" textRotation="90" wrapText="1"/>
      <protection/>
    </xf>
    <xf numFmtId="0" fontId="2" fillId="0" borderId="32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textRotation="90" wrapText="1"/>
    </xf>
    <xf numFmtId="0" fontId="19" fillId="0" borderId="44" xfId="0" applyFont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49" fontId="15" fillId="0" borderId="11" xfId="0" applyNumberFormat="1" applyFont="1" applyFill="1" applyBorder="1" applyAlignment="1">
      <alignment horizontal="left" vertical="center" wrapText="1"/>
    </xf>
    <xf numFmtId="49" fontId="23" fillId="0" borderId="11" xfId="54" applyNumberFormat="1" applyFont="1" applyFill="1" applyBorder="1" applyAlignment="1">
      <alignment horizontal="center" vertical="center"/>
      <protection/>
    </xf>
    <xf numFmtId="49" fontId="23" fillId="0" borderId="11" xfId="0" applyNumberFormat="1" applyFont="1" applyBorder="1" applyAlignment="1">
      <alignment horizontal="center" vertical="center" wrapText="1"/>
    </xf>
    <xf numFmtId="0" fontId="14" fillId="0" borderId="20" xfId="54" applyNumberFormat="1" applyFont="1" applyBorder="1" applyAlignment="1">
      <alignment horizontal="center" vertical="center"/>
      <protection/>
    </xf>
    <xf numFmtId="0" fontId="14" fillId="0" borderId="35" xfId="54" applyNumberFormat="1" applyFont="1" applyBorder="1" applyAlignment="1">
      <alignment horizontal="center" vertical="center"/>
      <protection/>
    </xf>
    <xf numFmtId="0" fontId="14" fillId="0" borderId="45" xfId="54" applyNumberFormat="1" applyFont="1" applyBorder="1" applyAlignment="1">
      <alignment horizontal="center" vertical="center"/>
      <protection/>
    </xf>
    <xf numFmtId="0" fontId="14" fillId="0" borderId="31" xfId="54" applyFont="1" applyBorder="1" applyAlignment="1">
      <alignment horizontal="center" vertical="center" wrapText="1"/>
      <protection/>
    </xf>
    <xf numFmtId="0" fontId="14" fillId="0" borderId="24" xfId="54" applyFont="1" applyBorder="1" applyAlignment="1">
      <alignment horizontal="center" vertical="center" wrapText="1"/>
      <protection/>
    </xf>
    <xf numFmtId="0" fontId="14" fillId="0" borderId="32" xfId="54" applyNumberFormat="1" applyFont="1" applyBorder="1" applyAlignment="1">
      <alignment horizontal="center" vertical="center" wrapText="1"/>
      <protection/>
    </xf>
    <xf numFmtId="0" fontId="14" fillId="0" borderId="30" xfId="54" applyFont="1" applyBorder="1" applyAlignment="1">
      <alignment horizontal="center" vertical="center" wrapText="1"/>
      <protection/>
    </xf>
    <xf numFmtId="0" fontId="14" fillId="0" borderId="35" xfId="54" applyFont="1" applyBorder="1" applyAlignment="1">
      <alignment horizontal="center" vertical="center" wrapText="1"/>
      <protection/>
    </xf>
    <xf numFmtId="0" fontId="15" fillId="0" borderId="10" xfId="54" applyNumberFormat="1" applyFont="1" applyBorder="1" applyAlignment="1">
      <alignment horizontal="center" vertical="center" wrapText="1"/>
      <protection/>
    </xf>
    <xf numFmtId="0" fontId="14" fillId="0" borderId="20" xfId="54" applyFont="1" applyBorder="1" applyAlignment="1">
      <alignment horizontal="center" vertical="center" wrapText="1"/>
      <protection/>
    </xf>
    <xf numFmtId="0" fontId="14" fillId="0" borderId="24" xfId="54" applyNumberFormat="1" applyFont="1" applyBorder="1" applyAlignment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конкур f" xfId="56"/>
    <cellStyle name="Обычный_конкур f 2" xfId="57"/>
    <cellStyle name="Обычный_конкур К" xfId="58"/>
    <cellStyle name="Обычный_конкур К 2" xfId="59"/>
    <cellStyle name="Обычный_конкур1" xfId="60"/>
    <cellStyle name="Обычный_Лист1 2" xfId="61"/>
    <cellStyle name="Обычный_Орел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1">
      <selection activeCell="X9" sqref="X9"/>
    </sheetView>
  </sheetViews>
  <sheetFormatPr defaultColWidth="9.140625" defaultRowHeight="12.75"/>
  <cols>
    <col min="1" max="1" width="4.7109375" style="0" customWidth="1"/>
    <col min="2" max="2" width="15.7109375" style="0" customWidth="1"/>
    <col min="3" max="3" width="6.7109375" style="0" customWidth="1"/>
    <col min="4" max="4" width="30.7109375" style="0" customWidth="1"/>
    <col min="5" max="5" width="8.7109375" style="0" customWidth="1"/>
    <col min="6" max="6" width="15.7109375" style="0" hidden="1" customWidth="1"/>
    <col min="7" max="7" width="20.7109375" style="0" customWidth="1"/>
    <col min="8" max="8" width="6.7109375" style="0" customWidth="1"/>
    <col min="9" max="9" width="9.7109375" style="0" customWidth="1"/>
    <col min="10" max="10" width="4.7109375" style="0" customWidth="1"/>
    <col min="11" max="11" width="6.7109375" style="0" customWidth="1"/>
    <col min="12" max="12" width="9.7109375" style="0" customWidth="1"/>
    <col min="13" max="13" width="4.7109375" style="0" customWidth="1"/>
    <col min="14" max="14" width="6.7109375" style="0" customWidth="1"/>
    <col min="15" max="15" width="9.7109375" style="0" customWidth="1"/>
    <col min="16" max="17" width="4.7109375" style="0" customWidth="1"/>
    <col min="18" max="18" width="6.7109375" style="0" customWidth="1"/>
    <col min="19" max="19" width="9.7109375" style="0" customWidth="1"/>
    <col min="20" max="20" width="6.7109375" style="0" hidden="1" customWidth="1"/>
  </cols>
  <sheetData>
    <row r="1" spans="1:20" s="140" customFormat="1" ht="24.75" customHeight="1">
      <c r="A1" s="308" t="s">
        <v>150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</row>
    <row r="2" spans="1:20" s="140" customFormat="1" ht="24.75" customHeight="1">
      <c r="A2" s="311" t="s">
        <v>148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</row>
    <row r="3" spans="1:20" ht="24.75" customHeight="1">
      <c r="A3" s="309" t="s">
        <v>219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</row>
    <row r="4" spans="1:20" ht="24.75" customHeight="1">
      <c r="A4" s="308" t="s">
        <v>81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</row>
    <row r="5" spans="1:20" ht="1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8"/>
    </row>
    <row r="6" spans="1:20" ht="15" customHeight="1">
      <c r="A6" s="310" t="s">
        <v>139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</row>
    <row r="7" spans="1:20" ht="15" customHeight="1">
      <c r="A7" s="66"/>
      <c r="B7" s="66"/>
      <c r="C7" s="66"/>
      <c r="D7" s="67"/>
      <c r="E7" s="67"/>
      <c r="F7" s="67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8"/>
    </row>
    <row r="8" spans="1:20" s="233" customFormat="1" ht="15" customHeight="1">
      <c r="A8" s="227" t="s">
        <v>2</v>
      </c>
      <c r="B8" s="228"/>
      <c r="C8" s="229"/>
      <c r="D8" s="230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307" t="s">
        <v>54</v>
      </c>
      <c r="Q8" s="307"/>
      <c r="R8" s="307"/>
      <c r="S8" s="307"/>
      <c r="T8" s="307"/>
    </row>
    <row r="9" spans="1:20" ht="15" customHeight="1">
      <c r="A9" s="294" t="s">
        <v>1</v>
      </c>
      <c r="B9" s="296" t="s">
        <v>135</v>
      </c>
      <c r="C9" s="294" t="s">
        <v>9</v>
      </c>
      <c r="D9" s="298" t="s">
        <v>136</v>
      </c>
      <c r="E9" s="300" t="s">
        <v>50</v>
      </c>
      <c r="F9" s="300" t="s">
        <v>16</v>
      </c>
      <c r="G9" s="312" t="s">
        <v>10</v>
      </c>
      <c r="H9" s="289" t="s">
        <v>34</v>
      </c>
      <c r="I9" s="290"/>
      <c r="J9" s="291"/>
      <c r="K9" s="289" t="s">
        <v>11</v>
      </c>
      <c r="L9" s="290"/>
      <c r="M9" s="291"/>
      <c r="N9" s="289" t="s">
        <v>33</v>
      </c>
      <c r="O9" s="290"/>
      <c r="P9" s="291"/>
      <c r="Q9" s="292" t="s">
        <v>12</v>
      </c>
      <c r="R9" s="303" t="s">
        <v>13</v>
      </c>
      <c r="S9" s="354" t="s">
        <v>86</v>
      </c>
      <c r="T9" s="305" t="s">
        <v>87</v>
      </c>
    </row>
    <row r="10" spans="1:20" ht="45" customHeight="1">
      <c r="A10" s="295"/>
      <c r="B10" s="297"/>
      <c r="C10" s="295"/>
      <c r="D10" s="299"/>
      <c r="E10" s="301"/>
      <c r="F10" s="302"/>
      <c r="G10" s="313"/>
      <c r="H10" s="133" t="s">
        <v>88</v>
      </c>
      <c r="I10" s="134" t="s">
        <v>0</v>
      </c>
      <c r="J10" s="133" t="s">
        <v>1</v>
      </c>
      <c r="K10" s="133" t="s">
        <v>88</v>
      </c>
      <c r="L10" s="134" t="s">
        <v>0</v>
      </c>
      <c r="M10" s="133" t="s">
        <v>1</v>
      </c>
      <c r="N10" s="133" t="s">
        <v>88</v>
      </c>
      <c r="O10" s="134" t="s">
        <v>0</v>
      </c>
      <c r="P10" s="133" t="s">
        <v>1</v>
      </c>
      <c r="Q10" s="293"/>
      <c r="R10" s="304"/>
      <c r="S10" s="354"/>
      <c r="T10" s="306"/>
    </row>
    <row r="11" spans="1:20" ht="31.5" customHeight="1">
      <c r="A11" s="60">
        <v>1</v>
      </c>
      <c r="B11" s="52" t="s">
        <v>90</v>
      </c>
      <c r="C11" s="53" t="s">
        <v>6</v>
      </c>
      <c r="D11" s="54" t="s">
        <v>91</v>
      </c>
      <c r="E11" s="79" t="s">
        <v>20</v>
      </c>
      <c r="F11" s="203" t="s">
        <v>19</v>
      </c>
      <c r="G11" s="78" t="s">
        <v>55</v>
      </c>
      <c r="H11" s="62">
        <v>244</v>
      </c>
      <c r="I11" s="63">
        <v>0.6421</v>
      </c>
      <c r="J11" s="62">
        <v>1</v>
      </c>
      <c r="K11" s="62">
        <v>250</v>
      </c>
      <c r="L11" s="63">
        <v>0.65789</v>
      </c>
      <c r="M11" s="62">
        <v>1</v>
      </c>
      <c r="N11" s="62">
        <v>254</v>
      </c>
      <c r="O11" s="63">
        <v>0.66872</v>
      </c>
      <c r="P11" s="62">
        <v>1</v>
      </c>
      <c r="Q11" s="62"/>
      <c r="R11" s="369">
        <v>748</v>
      </c>
      <c r="S11" s="281">
        <v>0.65614</v>
      </c>
      <c r="T11" s="94"/>
    </row>
    <row r="12" spans="1:20" ht="31.5" customHeight="1">
      <c r="A12" s="60">
        <v>2</v>
      </c>
      <c r="B12" s="83" t="s">
        <v>167</v>
      </c>
      <c r="C12" s="53" t="s">
        <v>62</v>
      </c>
      <c r="D12" s="83" t="s">
        <v>172</v>
      </c>
      <c r="E12" s="84" t="s">
        <v>171</v>
      </c>
      <c r="F12" s="84" t="s">
        <v>169</v>
      </c>
      <c r="G12" s="86" t="s">
        <v>66</v>
      </c>
      <c r="H12" s="62">
        <v>238</v>
      </c>
      <c r="I12" s="63">
        <v>0.62632</v>
      </c>
      <c r="J12" s="62">
        <v>4</v>
      </c>
      <c r="K12" s="62">
        <v>250</v>
      </c>
      <c r="L12" s="63">
        <v>0.65789</v>
      </c>
      <c r="M12" s="62">
        <v>1</v>
      </c>
      <c r="N12" s="62">
        <v>253</v>
      </c>
      <c r="O12" s="63">
        <v>0.66579</v>
      </c>
      <c r="P12" s="62">
        <v>2</v>
      </c>
      <c r="Q12" s="62"/>
      <c r="R12" s="369">
        <v>741</v>
      </c>
      <c r="S12" s="281">
        <v>0.65</v>
      </c>
      <c r="T12" s="94"/>
    </row>
    <row r="13" spans="1:20" ht="31.5" customHeight="1">
      <c r="A13" s="60">
        <v>3</v>
      </c>
      <c r="B13" s="105" t="s">
        <v>167</v>
      </c>
      <c r="C13" s="53" t="s">
        <v>62</v>
      </c>
      <c r="D13" s="82" t="s">
        <v>170</v>
      </c>
      <c r="E13" s="84" t="s">
        <v>168</v>
      </c>
      <c r="F13" s="84" t="s">
        <v>169</v>
      </c>
      <c r="G13" s="86" t="s">
        <v>66</v>
      </c>
      <c r="H13" s="62">
        <v>239.5</v>
      </c>
      <c r="I13" s="63">
        <v>0.63026</v>
      </c>
      <c r="J13" s="62">
        <v>2</v>
      </c>
      <c r="K13" s="62">
        <v>244.5</v>
      </c>
      <c r="L13" s="63">
        <v>0.64342</v>
      </c>
      <c r="M13" s="62">
        <v>3</v>
      </c>
      <c r="N13" s="62">
        <v>243</v>
      </c>
      <c r="O13" s="63">
        <v>0.63947</v>
      </c>
      <c r="P13" s="62">
        <v>4</v>
      </c>
      <c r="Q13" s="62"/>
      <c r="R13" s="369">
        <v>727</v>
      </c>
      <c r="S13" s="281">
        <v>0.63772</v>
      </c>
      <c r="T13" s="94"/>
    </row>
    <row r="14" spans="1:20" ht="31.5" customHeight="1">
      <c r="A14" s="60">
        <v>4</v>
      </c>
      <c r="B14" s="258" t="s">
        <v>173</v>
      </c>
      <c r="C14" s="53" t="s">
        <v>6</v>
      </c>
      <c r="D14" s="83" t="s">
        <v>174</v>
      </c>
      <c r="E14" s="81" t="s">
        <v>68</v>
      </c>
      <c r="F14" s="204" t="s">
        <v>19</v>
      </c>
      <c r="G14" s="78" t="s">
        <v>55</v>
      </c>
      <c r="H14" s="115">
        <v>238.5</v>
      </c>
      <c r="I14" s="116">
        <v>0.62763</v>
      </c>
      <c r="J14" s="115">
        <v>3</v>
      </c>
      <c r="K14" s="115">
        <v>242</v>
      </c>
      <c r="L14" s="116">
        <v>0.63684</v>
      </c>
      <c r="M14" s="115">
        <v>4</v>
      </c>
      <c r="N14" s="115">
        <v>237.5</v>
      </c>
      <c r="O14" s="116">
        <v>0.625</v>
      </c>
      <c r="P14" s="115">
        <v>5</v>
      </c>
      <c r="Q14" s="115"/>
      <c r="R14" s="370">
        <v>718</v>
      </c>
      <c r="S14" s="281">
        <v>0.62982</v>
      </c>
      <c r="T14" s="94"/>
    </row>
    <row r="15" spans="1:20" ht="31.5" customHeight="1">
      <c r="A15" s="60">
        <v>5</v>
      </c>
      <c r="B15" s="155" t="s">
        <v>90</v>
      </c>
      <c r="C15" s="53" t="s">
        <v>6</v>
      </c>
      <c r="D15" s="54" t="s">
        <v>95</v>
      </c>
      <c r="E15" s="79" t="s">
        <v>17</v>
      </c>
      <c r="F15" s="203" t="s">
        <v>18</v>
      </c>
      <c r="G15" s="78" t="s">
        <v>55</v>
      </c>
      <c r="H15" s="117">
        <v>226.5</v>
      </c>
      <c r="I15" s="118">
        <v>0.59605</v>
      </c>
      <c r="J15" s="119">
        <v>5</v>
      </c>
      <c r="K15" s="119">
        <v>233</v>
      </c>
      <c r="L15" s="118">
        <v>0.61316</v>
      </c>
      <c r="M15" s="119">
        <v>5</v>
      </c>
      <c r="N15" s="119">
        <v>245.5</v>
      </c>
      <c r="O15" s="118">
        <v>0.64606</v>
      </c>
      <c r="P15" s="119">
        <v>3</v>
      </c>
      <c r="Q15" s="119"/>
      <c r="R15" s="371">
        <v>705</v>
      </c>
      <c r="S15" s="281">
        <v>0.61842</v>
      </c>
      <c r="T15" s="94"/>
    </row>
    <row r="16" spans="1:20" ht="1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8"/>
    </row>
    <row r="17" spans="1:20" ht="15" customHeight="1">
      <c r="A17" s="66"/>
      <c r="B17" s="71" t="s">
        <v>3</v>
      </c>
      <c r="C17" s="72"/>
      <c r="D17" s="68"/>
      <c r="E17" s="68"/>
      <c r="F17" s="120"/>
      <c r="G17" s="68" t="s">
        <v>92</v>
      </c>
      <c r="H17" s="121"/>
      <c r="I17" s="68"/>
      <c r="J17" s="68"/>
      <c r="K17" s="66"/>
      <c r="L17" s="66"/>
      <c r="M17" s="66"/>
      <c r="N17" s="66"/>
      <c r="O17" s="66"/>
      <c r="P17" s="66"/>
      <c r="Q17" s="66"/>
      <c r="R17" s="66"/>
      <c r="S17" s="66"/>
      <c r="T17" s="68"/>
    </row>
    <row r="18" spans="1:20" ht="15" customHeight="1">
      <c r="A18" s="66"/>
      <c r="B18" s="68"/>
      <c r="C18" s="68"/>
      <c r="D18" s="68"/>
      <c r="E18" s="68"/>
      <c r="F18" s="120"/>
      <c r="G18" s="68"/>
      <c r="H18" s="121"/>
      <c r="I18" s="68"/>
      <c r="J18" s="68"/>
      <c r="K18" s="66"/>
      <c r="L18" s="66"/>
      <c r="M18" s="66"/>
      <c r="N18" s="66"/>
      <c r="O18" s="66"/>
      <c r="P18" s="66"/>
      <c r="Q18" s="66"/>
      <c r="R18" s="66"/>
      <c r="S18" s="66"/>
      <c r="T18" s="68"/>
    </row>
    <row r="19" spans="1:20" ht="15" customHeight="1">
      <c r="A19" s="68"/>
      <c r="B19" s="71" t="s">
        <v>4</v>
      </c>
      <c r="C19" s="72"/>
      <c r="D19" s="68"/>
      <c r="E19" s="68"/>
      <c r="F19" s="120"/>
      <c r="G19" s="68" t="s">
        <v>93</v>
      </c>
      <c r="H19" s="121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9" ht="12.75">
      <c r="B20" s="49"/>
      <c r="C20" s="49"/>
      <c r="D20" s="49"/>
      <c r="E20" s="49"/>
      <c r="F20" s="49"/>
      <c r="G20" s="49"/>
      <c r="H20" s="49"/>
      <c r="I20" s="49"/>
    </row>
    <row r="21" spans="2:9" ht="12.75" customHeight="1">
      <c r="B21" s="49"/>
      <c r="C21" s="49"/>
      <c r="D21" s="49"/>
      <c r="E21" s="49"/>
      <c r="F21" s="49"/>
      <c r="G21" s="49"/>
      <c r="H21" s="49"/>
      <c r="I21" s="49"/>
    </row>
  </sheetData>
  <sheetProtection/>
  <mergeCells count="20">
    <mergeCell ref="S9:S10"/>
    <mergeCell ref="T9:T10"/>
    <mergeCell ref="P8:T8"/>
    <mergeCell ref="A1:T1"/>
    <mergeCell ref="A3:T3"/>
    <mergeCell ref="A4:T4"/>
    <mergeCell ref="A6:T6"/>
    <mergeCell ref="A2:T2"/>
    <mergeCell ref="G9:G10"/>
    <mergeCell ref="H9:J9"/>
    <mergeCell ref="K9:M9"/>
    <mergeCell ref="N9:P9"/>
    <mergeCell ref="Q9:Q10"/>
    <mergeCell ref="R9:R10"/>
    <mergeCell ref="A9:A10"/>
    <mergeCell ref="B9:B10"/>
    <mergeCell ref="C9:C10"/>
    <mergeCell ref="D9:D10"/>
    <mergeCell ref="E9:E10"/>
    <mergeCell ref="F9:F10"/>
  </mergeCells>
  <printOptions/>
  <pageMargins left="0.25" right="0.25" top="0.75" bottom="0.75" header="0.3" footer="0.3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4"/>
  <sheetViews>
    <sheetView view="pageLayout" workbookViewId="0" topLeftCell="A4">
      <selection activeCell="P24" sqref="P24"/>
    </sheetView>
  </sheetViews>
  <sheetFormatPr defaultColWidth="9.140625" defaultRowHeight="12.75"/>
  <cols>
    <col min="1" max="1" width="4.7109375" style="0" customWidth="1"/>
    <col min="2" max="2" width="15.7109375" style="0" customWidth="1"/>
    <col min="3" max="3" width="6.7109375" style="0" customWidth="1"/>
    <col min="4" max="4" width="30.7109375" style="0" customWidth="1"/>
    <col min="5" max="5" width="8.7109375" style="0" customWidth="1"/>
    <col min="6" max="6" width="15.7109375" style="0" hidden="1" customWidth="1"/>
    <col min="7" max="7" width="20.7109375" style="0" customWidth="1"/>
    <col min="8" max="8" width="6.7109375" style="0" customWidth="1"/>
    <col min="9" max="9" width="9.7109375" style="0" customWidth="1"/>
    <col min="10" max="10" width="4.7109375" style="0" customWidth="1"/>
    <col min="11" max="11" width="6.7109375" style="0" customWidth="1"/>
    <col min="12" max="12" width="9.7109375" style="0" customWidth="1"/>
    <col min="13" max="13" width="4.7109375" style="0" customWidth="1"/>
    <col min="14" max="14" width="6.7109375" style="0" customWidth="1"/>
    <col min="15" max="15" width="9.7109375" style="0" customWidth="1"/>
    <col min="16" max="17" width="4.7109375" style="0" customWidth="1"/>
    <col min="18" max="18" width="6.7109375" style="0" customWidth="1"/>
    <col min="19" max="19" width="9.7109375" style="0" customWidth="1"/>
    <col min="20" max="20" width="6.7109375" style="0" hidden="1" customWidth="1"/>
    <col min="21" max="21" width="5.57421875" style="0" customWidth="1"/>
    <col min="22" max="22" width="3.28125" style="0" customWidth="1"/>
    <col min="23" max="23" width="5.57421875" style="0" customWidth="1"/>
  </cols>
  <sheetData>
    <row r="1" spans="1:23" ht="24.75" customHeight="1">
      <c r="A1" s="308" t="s">
        <v>150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4"/>
      <c r="V1" s="4"/>
      <c r="W1" s="4"/>
    </row>
    <row r="2" spans="1:23" ht="24.75" customHeight="1">
      <c r="A2" s="311" t="s">
        <v>148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4"/>
      <c r="V2" s="4"/>
      <c r="W2" s="4"/>
    </row>
    <row r="3" spans="1:23" ht="24.75" customHeight="1">
      <c r="A3" s="309" t="s">
        <v>219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2"/>
      <c r="V3" s="2"/>
      <c r="W3" s="2"/>
    </row>
    <row r="4" spans="1:23" ht="24.75" customHeight="1">
      <c r="A4" s="308" t="s">
        <v>82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40"/>
      <c r="V4" s="40"/>
      <c r="W4" s="40"/>
    </row>
    <row r="5" spans="1:23" ht="1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40"/>
      <c r="V5" s="40"/>
      <c r="W5" s="40"/>
    </row>
    <row r="6" spans="1:23" ht="15" customHeight="1">
      <c r="A6" s="310" t="s">
        <v>218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40"/>
      <c r="V6" s="40"/>
      <c r="W6" s="40"/>
    </row>
    <row r="7" spans="1:23" ht="15" customHeight="1">
      <c r="A7" s="66"/>
      <c r="B7" s="66"/>
      <c r="C7" s="66"/>
      <c r="D7" s="67"/>
      <c r="E7" s="67"/>
      <c r="F7" s="67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5"/>
      <c r="V7" s="35"/>
      <c r="W7" s="35"/>
    </row>
    <row r="8" spans="1:20" s="233" customFormat="1" ht="15" customHeight="1">
      <c r="A8" s="227" t="s">
        <v>2</v>
      </c>
      <c r="B8" s="228"/>
      <c r="C8" s="229"/>
      <c r="D8" s="230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307" t="s">
        <v>54</v>
      </c>
      <c r="Q8" s="307"/>
      <c r="R8" s="307"/>
      <c r="S8" s="307"/>
      <c r="T8" s="307"/>
    </row>
    <row r="9" spans="1:23" ht="15" customHeight="1">
      <c r="A9" s="294" t="s">
        <v>1</v>
      </c>
      <c r="B9" s="296" t="s">
        <v>135</v>
      </c>
      <c r="C9" s="294" t="s">
        <v>9</v>
      </c>
      <c r="D9" s="298" t="s">
        <v>136</v>
      </c>
      <c r="E9" s="300" t="s">
        <v>50</v>
      </c>
      <c r="F9" s="300" t="s">
        <v>16</v>
      </c>
      <c r="G9" s="312" t="s">
        <v>10</v>
      </c>
      <c r="H9" s="289" t="s">
        <v>34</v>
      </c>
      <c r="I9" s="290"/>
      <c r="J9" s="291"/>
      <c r="K9" s="289" t="s">
        <v>11</v>
      </c>
      <c r="L9" s="290"/>
      <c r="M9" s="291"/>
      <c r="N9" s="289" t="s">
        <v>33</v>
      </c>
      <c r="O9" s="290"/>
      <c r="P9" s="291"/>
      <c r="Q9" s="292" t="s">
        <v>12</v>
      </c>
      <c r="R9" s="303" t="s">
        <v>13</v>
      </c>
      <c r="S9" s="354" t="s">
        <v>86</v>
      </c>
      <c r="T9" s="305" t="s">
        <v>87</v>
      </c>
      <c r="U9" s="35"/>
      <c r="V9" s="35"/>
      <c r="W9" s="35"/>
    </row>
    <row r="10" spans="1:23" ht="45" customHeight="1">
      <c r="A10" s="317"/>
      <c r="B10" s="324"/>
      <c r="C10" s="317"/>
      <c r="D10" s="325"/>
      <c r="E10" s="318"/>
      <c r="F10" s="323"/>
      <c r="G10" s="319"/>
      <c r="H10" s="133" t="s">
        <v>88</v>
      </c>
      <c r="I10" s="134" t="s">
        <v>0</v>
      </c>
      <c r="J10" s="133" t="s">
        <v>1</v>
      </c>
      <c r="K10" s="133" t="s">
        <v>88</v>
      </c>
      <c r="L10" s="134" t="s">
        <v>0</v>
      </c>
      <c r="M10" s="133" t="s">
        <v>1</v>
      </c>
      <c r="N10" s="133" t="s">
        <v>88</v>
      </c>
      <c r="O10" s="134" t="s">
        <v>0</v>
      </c>
      <c r="P10" s="133" t="s">
        <v>1</v>
      </c>
      <c r="Q10" s="326"/>
      <c r="R10" s="329"/>
      <c r="S10" s="354"/>
      <c r="T10" s="306"/>
      <c r="U10" s="35"/>
      <c r="V10" s="35"/>
      <c r="W10" s="35"/>
    </row>
    <row r="11" spans="1:23" ht="19.5" customHeight="1">
      <c r="A11" s="320" t="s">
        <v>89</v>
      </c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2"/>
      <c r="U11" s="35"/>
      <c r="V11" s="35"/>
      <c r="W11" s="35"/>
    </row>
    <row r="12" spans="1:23" ht="31.5" customHeight="1">
      <c r="A12" s="249">
        <v>1</v>
      </c>
      <c r="B12" s="155" t="s">
        <v>109</v>
      </c>
      <c r="C12" s="152">
        <v>1</v>
      </c>
      <c r="D12" s="92" t="s">
        <v>226</v>
      </c>
      <c r="E12" s="246" t="s">
        <v>67</v>
      </c>
      <c r="F12" s="252" t="s">
        <v>213</v>
      </c>
      <c r="G12" s="94" t="s">
        <v>69</v>
      </c>
      <c r="H12" s="250">
        <v>246.5</v>
      </c>
      <c r="I12" s="58">
        <f>ROUND(H12/370,5)</f>
        <v>0.66622</v>
      </c>
      <c r="J12" s="57">
        <v>1</v>
      </c>
      <c r="K12" s="57">
        <v>250</v>
      </c>
      <c r="L12" s="58">
        <f>ROUND(K12/370,5)</f>
        <v>0.67568</v>
      </c>
      <c r="M12" s="57">
        <v>1</v>
      </c>
      <c r="N12" s="57">
        <v>246</v>
      </c>
      <c r="O12" s="58">
        <f>ROUND(N12/370,5)</f>
        <v>0.66486</v>
      </c>
      <c r="P12" s="57">
        <v>1</v>
      </c>
      <c r="Q12" s="57"/>
      <c r="R12" s="379">
        <f>H12+K12+N12</f>
        <v>742.5</v>
      </c>
      <c r="S12" s="281">
        <f>ROUND(R12/370/3,5)</f>
        <v>0.66892</v>
      </c>
      <c r="T12" s="59"/>
      <c r="U12" s="35"/>
      <c r="V12" s="35"/>
      <c r="W12" s="35"/>
    </row>
    <row r="13" spans="1:23" ht="31.5" customHeight="1">
      <c r="A13" s="199">
        <v>2</v>
      </c>
      <c r="B13" s="106" t="s">
        <v>166</v>
      </c>
      <c r="C13" s="94" t="s">
        <v>56</v>
      </c>
      <c r="D13" s="102" t="s">
        <v>247</v>
      </c>
      <c r="E13" s="97" t="s">
        <v>165</v>
      </c>
      <c r="F13" s="97" t="s">
        <v>31</v>
      </c>
      <c r="G13" s="113" t="s">
        <v>80</v>
      </c>
      <c r="H13" s="248">
        <v>240</v>
      </c>
      <c r="I13" s="63">
        <f>ROUND(H13/370,5)</f>
        <v>0.64865</v>
      </c>
      <c r="J13" s="62">
        <v>2</v>
      </c>
      <c r="K13" s="62">
        <v>235.5</v>
      </c>
      <c r="L13" s="63">
        <f>ROUND(K13/370,5)</f>
        <v>0.63649</v>
      </c>
      <c r="M13" s="62">
        <v>3</v>
      </c>
      <c r="N13" s="62">
        <v>235</v>
      </c>
      <c r="O13" s="63">
        <f>ROUND(N13/370,5)</f>
        <v>0.63514</v>
      </c>
      <c r="P13" s="62">
        <v>3</v>
      </c>
      <c r="Q13" s="62"/>
      <c r="R13" s="369">
        <f>H13+K13+N13</f>
        <v>710.5</v>
      </c>
      <c r="S13" s="281">
        <f>ROUND(R13/370/3,5)</f>
        <v>0.64009</v>
      </c>
      <c r="T13" s="59"/>
      <c r="U13" s="35"/>
      <c r="V13" s="35"/>
      <c r="W13" s="35"/>
    </row>
    <row r="14" spans="1:23" ht="31.5" customHeight="1">
      <c r="A14" s="199">
        <v>3</v>
      </c>
      <c r="B14" s="82" t="s">
        <v>107</v>
      </c>
      <c r="C14" s="152">
        <v>1</v>
      </c>
      <c r="D14" s="54" t="s">
        <v>91</v>
      </c>
      <c r="E14" s="79" t="s">
        <v>20</v>
      </c>
      <c r="F14" s="203" t="s">
        <v>19</v>
      </c>
      <c r="G14" s="78" t="s">
        <v>55</v>
      </c>
      <c r="H14" s="248">
        <v>227</v>
      </c>
      <c r="I14" s="63">
        <f>ROUND(H14/370,5)</f>
        <v>0.61351</v>
      </c>
      <c r="J14" s="62">
        <v>3</v>
      </c>
      <c r="K14" s="62">
        <v>238.5</v>
      </c>
      <c r="L14" s="63">
        <f>ROUND(K14/370,5)</f>
        <v>0.64459</v>
      </c>
      <c r="M14" s="62">
        <v>2</v>
      </c>
      <c r="N14" s="62">
        <v>236</v>
      </c>
      <c r="O14" s="63">
        <f>ROUND(N14/370,5)</f>
        <v>0.63784</v>
      </c>
      <c r="P14" s="62">
        <v>2</v>
      </c>
      <c r="Q14" s="62">
        <v>1</v>
      </c>
      <c r="R14" s="369">
        <f>H14+K14+N14</f>
        <v>701.5</v>
      </c>
      <c r="S14" s="281">
        <f>ROUND(R14/370/3,5)</f>
        <v>0.63198</v>
      </c>
      <c r="T14" s="59"/>
      <c r="U14" s="35"/>
      <c r="V14" s="35"/>
      <c r="W14" s="35"/>
    </row>
    <row r="15" spans="1:23" ht="31.5" customHeight="1">
      <c r="A15" s="199">
        <v>4</v>
      </c>
      <c r="B15" s="76" t="s">
        <v>94</v>
      </c>
      <c r="C15" s="94" t="s">
        <v>6</v>
      </c>
      <c r="D15" s="87" t="s">
        <v>106</v>
      </c>
      <c r="E15" s="246" t="s">
        <v>67</v>
      </c>
      <c r="F15" s="88" t="s">
        <v>19</v>
      </c>
      <c r="G15" s="78" t="s">
        <v>55</v>
      </c>
      <c r="H15" s="248">
        <v>221</v>
      </c>
      <c r="I15" s="63">
        <f>ROUND(H15/370,5)</f>
        <v>0.5973</v>
      </c>
      <c r="J15" s="62">
        <v>4</v>
      </c>
      <c r="K15" s="62">
        <v>225.5</v>
      </c>
      <c r="L15" s="63">
        <f>ROUND(K15/370,5)</f>
        <v>0.60946</v>
      </c>
      <c r="M15" s="62">
        <v>4</v>
      </c>
      <c r="N15" s="62">
        <v>230.5</v>
      </c>
      <c r="O15" s="63">
        <f>ROUND(N15/370,5)</f>
        <v>0.62297</v>
      </c>
      <c r="P15" s="62">
        <v>4</v>
      </c>
      <c r="Q15" s="62"/>
      <c r="R15" s="369">
        <f>H15+K15+N15</f>
        <v>677</v>
      </c>
      <c r="S15" s="281">
        <f>ROUND(R15/370/3,5)</f>
        <v>0.60991</v>
      </c>
      <c r="T15" s="59"/>
      <c r="U15" s="35"/>
      <c r="V15" s="35"/>
      <c r="W15" s="35"/>
    </row>
    <row r="16" spans="1:23" ht="19.5" customHeight="1">
      <c r="A16" s="314" t="s">
        <v>85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6"/>
      <c r="U16" s="35"/>
      <c r="V16" s="35"/>
      <c r="W16" s="35"/>
    </row>
    <row r="17" spans="1:23" ht="31.5" customHeight="1">
      <c r="A17" s="132">
        <v>1</v>
      </c>
      <c r="B17" s="82" t="s">
        <v>244</v>
      </c>
      <c r="C17" s="152">
        <v>1</v>
      </c>
      <c r="D17" s="83" t="s">
        <v>172</v>
      </c>
      <c r="E17" s="84" t="s">
        <v>171</v>
      </c>
      <c r="F17" s="84" t="s">
        <v>169</v>
      </c>
      <c r="G17" s="86" t="s">
        <v>66</v>
      </c>
      <c r="H17" s="262">
        <v>232.5</v>
      </c>
      <c r="I17" s="263">
        <v>0.62838</v>
      </c>
      <c r="J17" s="262">
        <v>1</v>
      </c>
      <c r="K17" s="262">
        <v>235</v>
      </c>
      <c r="L17" s="263">
        <v>0.63514</v>
      </c>
      <c r="M17" s="262">
        <v>3</v>
      </c>
      <c r="N17" s="262">
        <v>240.5</v>
      </c>
      <c r="O17" s="263">
        <v>0.65</v>
      </c>
      <c r="P17" s="262">
        <v>1</v>
      </c>
      <c r="Q17" s="262"/>
      <c r="R17" s="262">
        <v>708</v>
      </c>
      <c r="S17" s="281">
        <f>ROUND(R17/370/3,5)</f>
        <v>0.63784</v>
      </c>
      <c r="T17" s="69"/>
      <c r="U17" s="35"/>
      <c r="V17" s="35"/>
      <c r="W17" s="35"/>
    </row>
    <row r="18" spans="1:23" ht="31.5" customHeight="1">
      <c r="A18" s="55">
        <v>2</v>
      </c>
      <c r="B18" s="83" t="s">
        <v>245</v>
      </c>
      <c r="C18" s="56" t="s">
        <v>6</v>
      </c>
      <c r="D18" s="83" t="s">
        <v>105</v>
      </c>
      <c r="E18" s="84" t="s">
        <v>64</v>
      </c>
      <c r="F18" s="254" t="s">
        <v>65</v>
      </c>
      <c r="G18" s="86" t="s">
        <v>66</v>
      </c>
      <c r="H18" s="57">
        <v>228.5</v>
      </c>
      <c r="I18" s="58">
        <f>ROUND(H18/370,5)</f>
        <v>0.61757</v>
      </c>
      <c r="J18" s="57">
        <v>2</v>
      </c>
      <c r="K18" s="57">
        <v>237</v>
      </c>
      <c r="L18" s="58">
        <f>ROUND(K18/370,5)</f>
        <v>0.64054</v>
      </c>
      <c r="M18" s="57">
        <v>2</v>
      </c>
      <c r="N18" s="57">
        <v>238</v>
      </c>
      <c r="O18" s="58">
        <f>ROUND(N18/370,5)</f>
        <v>0.64324</v>
      </c>
      <c r="P18" s="57">
        <v>3</v>
      </c>
      <c r="Q18" s="57"/>
      <c r="R18" s="379">
        <f>H18+K18+N18</f>
        <v>703.5</v>
      </c>
      <c r="S18" s="281">
        <f>ROUND(R18/370/3,5)</f>
        <v>0.63378</v>
      </c>
      <c r="T18" s="131"/>
      <c r="U18" s="35"/>
      <c r="V18" s="35"/>
      <c r="W18" s="35"/>
    </row>
    <row r="19" spans="1:23" ht="31.5" customHeight="1">
      <c r="A19" s="60">
        <v>3</v>
      </c>
      <c r="B19" s="101" t="s">
        <v>241</v>
      </c>
      <c r="C19" s="51">
        <v>2</v>
      </c>
      <c r="D19" s="102" t="s">
        <v>104</v>
      </c>
      <c r="E19" s="103" t="s">
        <v>28</v>
      </c>
      <c r="F19" s="271" t="s">
        <v>25</v>
      </c>
      <c r="G19" s="78" t="s">
        <v>55</v>
      </c>
      <c r="H19" s="62">
        <v>221</v>
      </c>
      <c r="I19" s="63">
        <v>0.5973</v>
      </c>
      <c r="J19" s="62">
        <v>3</v>
      </c>
      <c r="K19" s="62">
        <v>242.5</v>
      </c>
      <c r="L19" s="63" t="s">
        <v>199</v>
      </c>
      <c r="M19" s="62">
        <v>1</v>
      </c>
      <c r="N19" s="62">
        <v>239.5</v>
      </c>
      <c r="O19" s="63">
        <v>0.6473</v>
      </c>
      <c r="P19" s="62">
        <v>2</v>
      </c>
      <c r="Q19" s="62"/>
      <c r="R19" s="369">
        <v>703</v>
      </c>
      <c r="S19" s="281">
        <v>0.63333</v>
      </c>
      <c r="T19" s="59"/>
      <c r="U19" s="35"/>
      <c r="V19" s="35"/>
      <c r="W19" s="35"/>
    </row>
    <row r="20" spans="1:23" ht="15" customHeight="1">
      <c r="A20" s="66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66"/>
      <c r="U20" s="35"/>
      <c r="V20" s="35"/>
      <c r="W20" s="35"/>
    </row>
    <row r="21" spans="1:23" ht="15" customHeight="1">
      <c r="A21" s="66"/>
      <c r="B21" s="136" t="s">
        <v>3</v>
      </c>
      <c r="C21" s="137"/>
      <c r="D21" s="73"/>
      <c r="E21" s="73"/>
      <c r="F21" s="138"/>
      <c r="G21" s="73" t="s">
        <v>137</v>
      </c>
      <c r="H21" s="139"/>
      <c r="I21" s="73"/>
      <c r="J21" s="73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35"/>
      <c r="V21" s="35"/>
      <c r="W21" s="35"/>
    </row>
    <row r="22" spans="1:23" ht="15" customHeight="1">
      <c r="A22" s="66"/>
      <c r="B22" s="73"/>
      <c r="C22" s="73"/>
      <c r="D22" s="73"/>
      <c r="E22" s="73"/>
      <c r="F22" s="138"/>
      <c r="G22" s="73"/>
      <c r="H22" s="139"/>
      <c r="I22" s="73"/>
      <c r="J22" s="73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35"/>
      <c r="V22" s="35"/>
      <c r="W22" s="35"/>
    </row>
    <row r="23" spans="1:23" ht="15" customHeight="1">
      <c r="A23" s="68"/>
      <c r="B23" s="136" t="s">
        <v>4</v>
      </c>
      <c r="C23" s="137"/>
      <c r="D23" s="73"/>
      <c r="E23" s="73"/>
      <c r="F23" s="138"/>
      <c r="G23" s="73" t="s">
        <v>138</v>
      </c>
      <c r="H23" s="139"/>
      <c r="I23" s="73"/>
      <c r="J23" s="73"/>
      <c r="K23" s="68"/>
      <c r="L23" s="68"/>
      <c r="M23" s="68"/>
      <c r="N23" s="68"/>
      <c r="O23" s="68"/>
      <c r="P23" s="68"/>
      <c r="Q23" s="68"/>
      <c r="R23" s="68"/>
      <c r="S23" s="68"/>
      <c r="T23" s="66"/>
      <c r="U23" s="35"/>
      <c r="V23" s="35"/>
      <c r="W23" s="35"/>
    </row>
    <row r="24" spans="1:20" ht="12.7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</sheetData>
  <sheetProtection/>
  <mergeCells count="22">
    <mergeCell ref="Q9:Q10"/>
    <mergeCell ref="R9:R10"/>
    <mergeCell ref="A1:T1"/>
    <mergeCell ref="A3:T3"/>
    <mergeCell ref="A4:T4"/>
    <mergeCell ref="A6:T6"/>
    <mergeCell ref="P8:T8"/>
    <mergeCell ref="E9:E10"/>
    <mergeCell ref="G9:G10"/>
    <mergeCell ref="F9:F10"/>
    <mergeCell ref="B9:B10"/>
    <mergeCell ref="C9:C10"/>
    <mergeCell ref="A2:T2"/>
    <mergeCell ref="H9:J9"/>
    <mergeCell ref="T9:T10"/>
    <mergeCell ref="A16:T16"/>
    <mergeCell ref="S9:S10"/>
    <mergeCell ref="A9:A10"/>
    <mergeCell ref="K9:M9"/>
    <mergeCell ref="N9:P9"/>
    <mergeCell ref="A11:T11"/>
    <mergeCell ref="D9:D10"/>
  </mergeCells>
  <printOptions/>
  <pageMargins left="0.25" right="0.25" top="0.75" bottom="0.75" header="0.3" footer="0.3"/>
  <pageSetup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1"/>
  <sheetViews>
    <sheetView workbookViewId="0" topLeftCell="A10">
      <selection activeCell="X14" sqref="X14"/>
    </sheetView>
  </sheetViews>
  <sheetFormatPr defaultColWidth="9.140625" defaultRowHeight="12.75"/>
  <cols>
    <col min="1" max="1" width="4.7109375" style="37" customWidth="1"/>
    <col min="2" max="2" width="15.7109375" style="38" customWidth="1"/>
    <col min="3" max="3" width="6.7109375" style="37" customWidth="1"/>
    <col min="4" max="4" width="30.7109375" style="37" customWidth="1"/>
    <col min="5" max="5" width="8.7109375" style="37" customWidth="1"/>
    <col min="6" max="6" width="15.7109375" style="37" hidden="1" customWidth="1"/>
    <col min="7" max="7" width="20.7109375" style="37" customWidth="1"/>
    <col min="8" max="8" width="6.7109375" style="37" customWidth="1"/>
    <col min="9" max="9" width="9.7109375" style="37" customWidth="1"/>
    <col min="10" max="10" width="4.7109375" style="37" customWidth="1"/>
    <col min="11" max="11" width="6.7109375" style="37" customWidth="1"/>
    <col min="12" max="12" width="9.7109375" style="37" customWidth="1"/>
    <col min="13" max="13" width="4.7109375" style="37" customWidth="1"/>
    <col min="14" max="14" width="6.7109375" style="37" customWidth="1"/>
    <col min="15" max="15" width="9.7109375" style="37" customWidth="1"/>
    <col min="16" max="17" width="4.7109375" style="37" customWidth="1"/>
    <col min="18" max="18" width="6.7109375" style="37" customWidth="1"/>
    <col min="19" max="19" width="9.7109375" style="37" customWidth="1"/>
    <col min="20" max="20" width="6.7109375" style="37" hidden="1" customWidth="1"/>
    <col min="21" max="16384" width="9.140625" style="37" customWidth="1"/>
  </cols>
  <sheetData>
    <row r="1" spans="1:20" ht="24.75" customHeight="1">
      <c r="A1" s="337" t="s">
        <v>150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</row>
    <row r="2" spans="1:20" ht="24.75" customHeight="1">
      <c r="A2" s="339" t="s">
        <v>148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</row>
    <row r="3" spans="1:20" ht="24.75" customHeight="1">
      <c r="A3" s="338" t="s">
        <v>219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</row>
    <row r="4" spans="1:20" ht="24.75" customHeight="1">
      <c r="A4" s="337" t="s">
        <v>83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</row>
    <row r="5" spans="1:20" ht="15" customHeight="1">
      <c r="A5" s="123"/>
      <c r="B5" s="124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2"/>
    </row>
    <row r="6" spans="1:23" ht="15" customHeight="1">
      <c r="A6" s="310" t="s">
        <v>141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41"/>
      <c r="V6" s="41"/>
      <c r="W6" s="41"/>
    </row>
    <row r="7" spans="1:20" ht="15" customHeight="1">
      <c r="A7" s="125"/>
      <c r="B7" s="126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2"/>
    </row>
    <row r="8" spans="1:20" s="232" customFormat="1" ht="15" customHeight="1">
      <c r="A8" s="227" t="s">
        <v>2</v>
      </c>
      <c r="B8" s="228"/>
      <c r="C8" s="229"/>
      <c r="D8" s="230"/>
      <c r="E8" s="230"/>
      <c r="F8" s="230"/>
      <c r="G8" s="231"/>
      <c r="H8" s="231"/>
      <c r="I8" s="231"/>
      <c r="J8" s="231"/>
      <c r="K8" s="231"/>
      <c r="L8" s="231"/>
      <c r="M8" s="231"/>
      <c r="N8" s="231"/>
      <c r="O8" s="336" t="s">
        <v>54</v>
      </c>
      <c r="P8" s="336"/>
      <c r="Q8" s="336"/>
      <c r="R8" s="336"/>
      <c r="S8" s="336"/>
      <c r="T8" s="336"/>
    </row>
    <row r="9" spans="1:20" ht="15" customHeight="1">
      <c r="A9" s="294" t="s">
        <v>1</v>
      </c>
      <c r="B9" s="296" t="s">
        <v>135</v>
      </c>
      <c r="C9" s="294" t="s">
        <v>9</v>
      </c>
      <c r="D9" s="298" t="s">
        <v>136</v>
      </c>
      <c r="E9" s="300" t="s">
        <v>50</v>
      </c>
      <c r="F9" s="300" t="s">
        <v>16</v>
      </c>
      <c r="G9" s="312" t="s">
        <v>10</v>
      </c>
      <c r="H9" s="289" t="s">
        <v>34</v>
      </c>
      <c r="I9" s="290"/>
      <c r="J9" s="291"/>
      <c r="K9" s="289" t="s">
        <v>11</v>
      </c>
      <c r="L9" s="290"/>
      <c r="M9" s="291"/>
      <c r="N9" s="289" t="s">
        <v>33</v>
      </c>
      <c r="O9" s="290"/>
      <c r="P9" s="291"/>
      <c r="Q9" s="292" t="s">
        <v>12</v>
      </c>
      <c r="R9" s="303" t="s">
        <v>13</v>
      </c>
      <c r="S9" s="354" t="s">
        <v>86</v>
      </c>
      <c r="T9" s="305" t="s">
        <v>87</v>
      </c>
    </row>
    <row r="10" spans="1:20" ht="45" customHeight="1">
      <c r="A10" s="317"/>
      <c r="B10" s="324"/>
      <c r="C10" s="317"/>
      <c r="D10" s="325"/>
      <c r="E10" s="318"/>
      <c r="F10" s="323"/>
      <c r="G10" s="319"/>
      <c r="H10" s="133" t="s">
        <v>88</v>
      </c>
      <c r="I10" s="134" t="s">
        <v>0</v>
      </c>
      <c r="J10" s="133" t="s">
        <v>1</v>
      </c>
      <c r="K10" s="133" t="s">
        <v>88</v>
      </c>
      <c r="L10" s="134" t="s">
        <v>0</v>
      </c>
      <c r="M10" s="133" t="s">
        <v>1</v>
      </c>
      <c r="N10" s="133" t="s">
        <v>88</v>
      </c>
      <c r="O10" s="134" t="s">
        <v>0</v>
      </c>
      <c r="P10" s="133" t="s">
        <v>1</v>
      </c>
      <c r="Q10" s="326"/>
      <c r="R10" s="329"/>
      <c r="S10" s="354"/>
      <c r="T10" s="330"/>
    </row>
    <row r="11" spans="1:20" ht="19.5" customHeight="1">
      <c r="A11" s="331" t="s">
        <v>89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</row>
    <row r="12" spans="1:20" ht="31.5" customHeight="1">
      <c r="A12" s="158">
        <v>1</v>
      </c>
      <c r="B12" s="76" t="s">
        <v>94</v>
      </c>
      <c r="C12" s="94" t="s">
        <v>6</v>
      </c>
      <c r="D12" s="87" t="s">
        <v>106</v>
      </c>
      <c r="E12" s="246" t="s">
        <v>67</v>
      </c>
      <c r="F12" s="89" t="s">
        <v>19</v>
      </c>
      <c r="G12" s="78" t="s">
        <v>55</v>
      </c>
      <c r="H12" s="143">
        <v>225</v>
      </c>
      <c r="I12" s="264">
        <v>0.66176</v>
      </c>
      <c r="J12" s="143">
        <v>1</v>
      </c>
      <c r="K12" s="143">
        <v>224</v>
      </c>
      <c r="L12" s="264">
        <v>0.65882</v>
      </c>
      <c r="M12" s="143">
        <v>3</v>
      </c>
      <c r="N12" s="143">
        <v>228</v>
      </c>
      <c r="O12" s="264">
        <v>0.67059</v>
      </c>
      <c r="P12" s="143">
        <v>2</v>
      </c>
      <c r="Q12" s="143"/>
      <c r="R12" s="372">
        <v>677</v>
      </c>
      <c r="S12" s="283">
        <v>0.66373</v>
      </c>
      <c r="T12" s="127"/>
    </row>
    <row r="13" spans="1:20" ht="31.5" customHeight="1">
      <c r="A13" s="158">
        <v>2</v>
      </c>
      <c r="B13" s="98" t="s">
        <v>103</v>
      </c>
      <c r="C13" s="152" t="s">
        <v>62</v>
      </c>
      <c r="D13" s="99" t="s">
        <v>188</v>
      </c>
      <c r="E13" s="84"/>
      <c r="F13" s="254" t="s">
        <v>63</v>
      </c>
      <c r="G13" s="78" t="s">
        <v>55</v>
      </c>
      <c r="H13" s="272">
        <v>212.5</v>
      </c>
      <c r="I13" s="148">
        <v>0.625</v>
      </c>
      <c r="J13" s="147">
        <v>4</v>
      </c>
      <c r="K13" s="147">
        <v>225</v>
      </c>
      <c r="L13" s="148">
        <v>0.66176</v>
      </c>
      <c r="M13" s="147">
        <v>1</v>
      </c>
      <c r="N13" s="147">
        <v>228.5</v>
      </c>
      <c r="O13" s="148">
        <v>0.67265</v>
      </c>
      <c r="P13" s="147">
        <v>1</v>
      </c>
      <c r="Q13" s="147"/>
      <c r="R13" s="373">
        <v>666</v>
      </c>
      <c r="S13" s="283">
        <v>0.65294</v>
      </c>
      <c r="T13" s="127"/>
    </row>
    <row r="14" spans="1:20" ht="31.5" customHeight="1">
      <c r="A14" s="158">
        <v>3</v>
      </c>
      <c r="B14" s="76" t="s">
        <v>94</v>
      </c>
      <c r="C14" s="94" t="s">
        <v>6</v>
      </c>
      <c r="D14" s="95" t="s">
        <v>100</v>
      </c>
      <c r="E14" s="88" t="s">
        <v>21</v>
      </c>
      <c r="F14" s="88" t="s">
        <v>19</v>
      </c>
      <c r="G14" s="78" t="s">
        <v>55</v>
      </c>
      <c r="H14" s="273">
        <v>214</v>
      </c>
      <c r="I14" s="149">
        <v>62.941</v>
      </c>
      <c r="J14" s="149">
        <v>3</v>
      </c>
      <c r="K14" s="149">
        <v>224.5</v>
      </c>
      <c r="L14" s="149">
        <v>66.029</v>
      </c>
      <c r="M14" s="149">
        <v>2</v>
      </c>
      <c r="N14" s="149">
        <v>225.5</v>
      </c>
      <c r="O14" s="149">
        <v>66.323</v>
      </c>
      <c r="P14" s="149">
        <v>3</v>
      </c>
      <c r="Q14" s="149"/>
      <c r="R14" s="374">
        <v>664</v>
      </c>
      <c r="S14" s="377">
        <v>65.098</v>
      </c>
      <c r="T14" s="127"/>
    </row>
    <row r="15" spans="1:20" ht="31.5" customHeight="1">
      <c r="A15" s="158">
        <v>4</v>
      </c>
      <c r="B15" s="276" t="s">
        <v>156</v>
      </c>
      <c r="C15" s="94" t="s">
        <v>6</v>
      </c>
      <c r="D15" s="205" t="s">
        <v>157</v>
      </c>
      <c r="E15" s="255" t="s">
        <v>151</v>
      </c>
      <c r="F15" s="255" t="s">
        <v>152</v>
      </c>
      <c r="G15" s="112" t="s">
        <v>153</v>
      </c>
      <c r="H15" s="156">
        <v>209</v>
      </c>
      <c r="I15" s="157">
        <v>0.61471</v>
      </c>
      <c r="J15" s="156">
        <v>6</v>
      </c>
      <c r="K15" s="156">
        <v>222</v>
      </c>
      <c r="L15" s="157">
        <v>0.65</v>
      </c>
      <c r="M15" s="156">
        <v>4</v>
      </c>
      <c r="N15" s="156">
        <v>223.5</v>
      </c>
      <c r="O15" s="157">
        <v>0.65735</v>
      </c>
      <c r="P15" s="156">
        <v>4</v>
      </c>
      <c r="Q15" s="156"/>
      <c r="R15" s="375">
        <v>653.5</v>
      </c>
      <c r="S15" s="283">
        <v>0.64069</v>
      </c>
      <c r="T15" s="130"/>
    </row>
    <row r="16" spans="1:26" ht="31.5" customHeight="1">
      <c r="A16" s="158">
        <v>5</v>
      </c>
      <c r="B16" s="82" t="s">
        <v>108</v>
      </c>
      <c r="C16" s="94">
        <v>1</v>
      </c>
      <c r="D16" s="54" t="s">
        <v>95</v>
      </c>
      <c r="E16" s="79" t="s">
        <v>17</v>
      </c>
      <c r="F16" s="203" t="s">
        <v>18</v>
      </c>
      <c r="G16" s="78" t="s">
        <v>55</v>
      </c>
      <c r="H16" s="104">
        <v>220</v>
      </c>
      <c r="I16" s="157">
        <v>0.64705</v>
      </c>
      <c r="J16" s="104">
        <v>2</v>
      </c>
      <c r="K16" s="104">
        <v>212</v>
      </c>
      <c r="L16" s="157">
        <v>0.62352</v>
      </c>
      <c r="M16" s="104">
        <v>6</v>
      </c>
      <c r="N16" s="104">
        <v>219.5</v>
      </c>
      <c r="O16" s="157">
        <v>0.64558</v>
      </c>
      <c r="P16" s="104">
        <v>5</v>
      </c>
      <c r="Q16" s="104"/>
      <c r="R16" s="375">
        <v>651.5</v>
      </c>
      <c r="S16" s="283">
        <v>0.63873</v>
      </c>
      <c r="T16" s="127"/>
      <c r="U16" s="42"/>
      <c r="V16" s="43"/>
      <c r="W16" s="332"/>
      <c r="X16" s="327"/>
      <c r="Y16" s="42"/>
      <c r="Z16" s="42"/>
    </row>
    <row r="17" spans="1:26" ht="31.5" customHeight="1">
      <c r="A17" s="158">
        <v>6</v>
      </c>
      <c r="B17" s="83" t="s">
        <v>96</v>
      </c>
      <c r="C17" s="152" t="s">
        <v>56</v>
      </c>
      <c r="D17" s="87" t="s">
        <v>97</v>
      </c>
      <c r="E17" s="88" t="s">
        <v>57</v>
      </c>
      <c r="F17" s="88" t="s">
        <v>58</v>
      </c>
      <c r="G17" s="90" t="s">
        <v>59</v>
      </c>
      <c r="H17" s="277">
        <v>212</v>
      </c>
      <c r="I17" s="144">
        <v>0.62353</v>
      </c>
      <c r="J17" s="278">
        <v>5</v>
      </c>
      <c r="K17" s="278">
        <v>217.5</v>
      </c>
      <c r="L17" s="144">
        <v>0.6397</v>
      </c>
      <c r="M17" s="278">
        <v>5</v>
      </c>
      <c r="N17" s="278">
        <v>217</v>
      </c>
      <c r="O17" s="144">
        <v>0.63823</v>
      </c>
      <c r="P17" s="145">
        <v>7</v>
      </c>
      <c r="Q17" s="145"/>
      <c r="R17" s="373">
        <v>646.5</v>
      </c>
      <c r="S17" s="283">
        <v>0.63382</v>
      </c>
      <c r="T17" s="127"/>
      <c r="U17" s="42"/>
      <c r="V17" s="42"/>
      <c r="W17" s="328"/>
      <c r="X17" s="328"/>
      <c r="Y17" s="42"/>
      <c r="Z17" s="42"/>
    </row>
    <row r="18" spans="1:26" ht="31.5" customHeight="1">
      <c r="A18" s="158">
        <v>7</v>
      </c>
      <c r="B18" s="155" t="s">
        <v>98</v>
      </c>
      <c r="C18" s="152" t="s">
        <v>56</v>
      </c>
      <c r="D18" s="92" t="s">
        <v>99</v>
      </c>
      <c r="E18" s="93" t="s">
        <v>46</v>
      </c>
      <c r="F18" s="252" t="s">
        <v>32</v>
      </c>
      <c r="G18" s="78" t="s">
        <v>55</v>
      </c>
      <c r="H18" s="275">
        <v>203.5</v>
      </c>
      <c r="I18" s="150">
        <v>0.59412</v>
      </c>
      <c r="J18" s="154">
        <v>7</v>
      </c>
      <c r="K18" s="154">
        <v>214</v>
      </c>
      <c r="L18" s="150">
        <v>0.62941</v>
      </c>
      <c r="M18" s="154">
        <v>7</v>
      </c>
      <c r="N18" s="154">
        <v>218</v>
      </c>
      <c r="O18" s="150">
        <v>0.64118</v>
      </c>
      <c r="P18" s="151">
        <v>6</v>
      </c>
      <c r="Q18" s="151"/>
      <c r="R18" s="376">
        <v>635.5</v>
      </c>
      <c r="S18" s="283">
        <v>0.62304</v>
      </c>
      <c r="T18" s="127"/>
      <c r="U18" s="42"/>
      <c r="V18" s="42"/>
      <c r="W18" s="42"/>
      <c r="X18" s="42"/>
      <c r="Y18" s="42"/>
      <c r="Z18" s="42"/>
    </row>
    <row r="19" spans="1:26" ht="31.5" customHeight="1">
      <c r="A19" s="158">
        <v>8</v>
      </c>
      <c r="B19" s="98" t="s">
        <v>101</v>
      </c>
      <c r="C19" s="94">
        <v>1</v>
      </c>
      <c r="D19" s="96" t="s">
        <v>102</v>
      </c>
      <c r="E19" s="97" t="s">
        <v>60</v>
      </c>
      <c r="F19" s="253" t="s">
        <v>61</v>
      </c>
      <c r="G19" s="78" t="s">
        <v>55</v>
      </c>
      <c r="H19" s="274">
        <v>200</v>
      </c>
      <c r="I19" s="157">
        <v>0.58824</v>
      </c>
      <c r="J19" s="156">
        <v>8</v>
      </c>
      <c r="K19" s="156">
        <v>208.5</v>
      </c>
      <c r="L19" s="157">
        <v>0.61324</v>
      </c>
      <c r="M19" s="156">
        <v>8</v>
      </c>
      <c r="N19" s="156">
        <v>213</v>
      </c>
      <c r="O19" s="157">
        <v>0.62647</v>
      </c>
      <c r="P19" s="156">
        <v>8</v>
      </c>
      <c r="Q19" s="156"/>
      <c r="R19" s="375">
        <v>621.5</v>
      </c>
      <c r="S19" s="283">
        <v>0.60931</v>
      </c>
      <c r="T19" s="127"/>
      <c r="U19" s="42"/>
      <c r="V19" s="42"/>
      <c r="W19" s="42"/>
      <c r="X19" s="42"/>
      <c r="Y19" s="42"/>
      <c r="Z19" s="42"/>
    </row>
    <row r="20" spans="1:20" ht="19.5" customHeight="1">
      <c r="A20" s="333" t="s">
        <v>85</v>
      </c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5"/>
    </row>
    <row r="21" spans="1:20" ht="31.5" customHeight="1">
      <c r="A21" s="55">
        <v>1</v>
      </c>
      <c r="B21" s="206" t="s">
        <v>242</v>
      </c>
      <c r="C21" s="146">
        <v>1</v>
      </c>
      <c r="D21" s="96" t="s">
        <v>246</v>
      </c>
      <c r="E21" s="97" t="s">
        <v>196</v>
      </c>
      <c r="F21" s="97" t="s">
        <v>197</v>
      </c>
      <c r="G21" s="78" t="s">
        <v>55</v>
      </c>
      <c r="H21" s="146">
        <v>212</v>
      </c>
      <c r="I21" s="144">
        <v>0.62353</v>
      </c>
      <c r="J21" s="145">
        <v>1</v>
      </c>
      <c r="K21" s="146">
        <v>224.5</v>
      </c>
      <c r="L21" s="144">
        <v>0.66029</v>
      </c>
      <c r="M21" s="146">
        <v>1</v>
      </c>
      <c r="N21" s="146">
        <v>225</v>
      </c>
      <c r="O21" s="144">
        <v>0.66176</v>
      </c>
      <c r="P21" s="146">
        <v>1</v>
      </c>
      <c r="Q21" s="146"/>
      <c r="R21" s="373">
        <v>661.5</v>
      </c>
      <c r="S21" s="283">
        <v>0.64853</v>
      </c>
      <c r="T21" s="127"/>
    </row>
    <row r="22" spans="1:20" ht="31.5" customHeight="1">
      <c r="A22" s="60">
        <v>2</v>
      </c>
      <c r="B22" s="206" t="s">
        <v>241</v>
      </c>
      <c r="C22" s="61">
        <v>2</v>
      </c>
      <c r="D22" s="207" t="s">
        <v>104</v>
      </c>
      <c r="E22" s="103" t="s">
        <v>28</v>
      </c>
      <c r="F22" s="259" t="s">
        <v>25</v>
      </c>
      <c r="G22" s="78" t="s">
        <v>55</v>
      </c>
      <c r="H22" s="147">
        <v>204.5</v>
      </c>
      <c r="I22" s="148">
        <v>0.60147</v>
      </c>
      <c r="J22" s="147">
        <v>2</v>
      </c>
      <c r="K22" s="147">
        <v>220</v>
      </c>
      <c r="L22" s="148">
        <v>0.64706</v>
      </c>
      <c r="M22" s="147">
        <v>2</v>
      </c>
      <c r="N22" s="147">
        <v>218.5</v>
      </c>
      <c r="O22" s="148">
        <v>0.64264</v>
      </c>
      <c r="P22" s="147">
        <v>2</v>
      </c>
      <c r="Q22" s="147">
        <v>1</v>
      </c>
      <c r="R22" s="378">
        <v>643</v>
      </c>
      <c r="S22" s="283">
        <v>0.63039</v>
      </c>
      <c r="T22" s="127"/>
    </row>
    <row r="23" spans="1:20" ht="31.5" customHeight="1">
      <c r="A23" s="60">
        <v>3</v>
      </c>
      <c r="B23" s="245" t="s">
        <v>243</v>
      </c>
      <c r="C23" s="53">
        <v>1</v>
      </c>
      <c r="D23" s="245" t="s">
        <v>105</v>
      </c>
      <c r="E23" s="260" t="s">
        <v>64</v>
      </c>
      <c r="F23" s="261" t="s">
        <v>65</v>
      </c>
      <c r="G23" s="86" t="s">
        <v>66</v>
      </c>
      <c r="H23" s="147">
        <v>194</v>
      </c>
      <c r="I23" s="148">
        <v>0.57059</v>
      </c>
      <c r="J23" s="147">
        <v>3</v>
      </c>
      <c r="K23" s="147">
        <v>211</v>
      </c>
      <c r="L23" s="148">
        <v>0.62259</v>
      </c>
      <c r="M23" s="147">
        <v>3</v>
      </c>
      <c r="N23" s="147">
        <v>207.5</v>
      </c>
      <c r="O23" s="148">
        <v>0.61029</v>
      </c>
      <c r="P23" s="147">
        <v>3</v>
      </c>
      <c r="Q23" s="147"/>
      <c r="R23" s="378">
        <v>612.5</v>
      </c>
      <c r="S23" s="283">
        <v>0.60049</v>
      </c>
      <c r="T23" s="127"/>
    </row>
    <row r="24" spans="1:20" ht="15" customHeight="1">
      <c r="A24" s="122"/>
      <c r="B24" s="128"/>
      <c r="C24" s="122"/>
      <c r="D24" s="122"/>
      <c r="E24" s="122"/>
      <c r="F24" s="122"/>
      <c r="G24" s="122"/>
      <c r="H24" s="6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2"/>
    </row>
    <row r="25" spans="1:20" ht="15" customHeight="1">
      <c r="A25" s="122"/>
      <c r="B25" s="136" t="s">
        <v>3</v>
      </c>
      <c r="C25" s="137"/>
      <c r="D25" s="73"/>
      <c r="E25" s="138"/>
      <c r="F25" s="73"/>
      <c r="G25" s="73" t="s">
        <v>137</v>
      </c>
      <c r="H25" s="139"/>
      <c r="I25" s="73"/>
      <c r="J25" s="73"/>
      <c r="K25" s="66"/>
      <c r="L25" s="66"/>
      <c r="M25" s="122"/>
      <c r="N25" s="122"/>
      <c r="O25" s="122"/>
      <c r="P25" s="122"/>
      <c r="Q25" s="122"/>
      <c r="R25" s="122"/>
      <c r="S25" s="122"/>
      <c r="T25" s="122"/>
    </row>
    <row r="26" spans="1:20" ht="15" customHeight="1">
      <c r="A26" s="122"/>
      <c r="B26" s="137"/>
      <c r="C26" s="137"/>
      <c r="D26" s="138"/>
      <c r="E26" s="138"/>
      <c r="F26" s="73"/>
      <c r="G26" s="139"/>
      <c r="H26" s="73"/>
      <c r="I26" s="141"/>
      <c r="J26" s="141"/>
      <c r="K26" s="122"/>
      <c r="L26" s="122"/>
      <c r="M26" s="122"/>
      <c r="N26" s="122"/>
      <c r="O26" s="122"/>
      <c r="P26" s="122"/>
      <c r="Q26" s="122"/>
      <c r="R26" s="122"/>
      <c r="S26" s="122"/>
      <c r="T26" s="122"/>
    </row>
    <row r="27" spans="1:20" ht="15" customHeight="1">
      <c r="A27" s="122"/>
      <c r="B27" s="136" t="s">
        <v>4</v>
      </c>
      <c r="C27" s="137"/>
      <c r="D27" s="73"/>
      <c r="E27" s="138"/>
      <c r="F27" s="73"/>
      <c r="G27" s="73" t="s">
        <v>138</v>
      </c>
      <c r="H27" s="139"/>
      <c r="I27" s="73"/>
      <c r="J27" s="73"/>
      <c r="K27" s="122"/>
      <c r="L27" s="122"/>
      <c r="M27" s="122"/>
      <c r="N27" s="122"/>
      <c r="O27" s="122"/>
      <c r="P27" s="122"/>
      <c r="Q27" s="122"/>
      <c r="R27" s="122"/>
      <c r="S27" s="122"/>
      <c r="T27" s="122"/>
    </row>
    <row r="28" spans="1:20" ht="12.75" customHeight="1">
      <c r="A28" s="122"/>
      <c r="B28" s="128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</row>
    <row r="29" spans="1:20" ht="13.5" customHeight="1">
      <c r="A29" s="122"/>
      <c r="B29" s="128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</row>
    <row r="30" spans="1:20" ht="12.75">
      <c r="A30" s="122"/>
      <c r="B30" s="128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</row>
    <row r="31" spans="1:20" ht="12.75" customHeight="1">
      <c r="A31" s="122"/>
      <c r="B31" s="128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</row>
  </sheetData>
  <sheetProtection/>
  <mergeCells count="24">
    <mergeCell ref="O8:T8"/>
    <mergeCell ref="A1:T1"/>
    <mergeCell ref="A3:T3"/>
    <mergeCell ref="A4:T4"/>
    <mergeCell ref="A6:T6"/>
    <mergeCell ref="A2:T2"/>
    <mergeCell ref="B9:B10"/>
    <mergeCell ref="D9:D10"/>
    <mergeCell ref="E9:E10"/>
    <mergeCell ref="W16:W17"/>
    <mergeCell ref="A20:T20"/>
    <mergeCell ref="C9:C10"/>
    <mergeCell ref="A9:A10"/>
    <mergeCell ref="H9:J9"/>
    <mergeCell ref="X16:X17"/>
    <mergeCell ref="K9:M9"/>
    <mergeCell ref="N9:P9"/>
    <mergeCell ref="Q9:Q10"/>
    <mergeCell ref="R9:R10"/>
    <mergeCell ref="S9:S10"/>
    <mergeCell ref="T9:T10"/>
    <mergeCell ref="A11:T11"/>
    <mergeCell ref="G9:G10"/>
    <mergeCell ref="F9:F10"/>
  </mergeCells>
  <printOptions/>
  <pageMargins left="0.25" right="0.25" top="0.75" bottom="0.75" header="0.3" footer="0.3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22">
      <selection activeCell="Y37" sqref="Y37"/>
    </sheetView>
  </sheetViews>
  <sheetFormatPr defaultColWidth="9.140625" defaultRowHeight="12.75"/>
  <cols>
    <col min="1" max="1" width="4.7109375" style="0" customWidth="1"/>
    <col min="2" max="2" width="15.7109375" style="0" customWidth="1"/>
    <col min="3" max="3" width="6.7109375" style="0" customWidth="1"/>
    <col min="4" max="4" width="30.7109375" style="0" customWidth="1"/>
    <col min="5" max="5" width="8.7109375" style="47" customWidth="1"/>
    <col min="6" max="6" width="15.7109375" style="0" hidden="1" customWidth="1"/>
    <col min="7" max="7" width="20.7109375" style="45" customWidth="1"/>
    <col min="8" max="8" width="6.7109375" style="0" customWidth="1"/>
    <col min="9" max="9" width="9.7109375" style="0" customWidth="1"/>
    <col min="10" max="10" width="4.7109375" style="0" customWidth="1"/>
    <col min="11" max="11" width="6.7109375" style="0" customWidth="1"/>
    <col min="12" max="12" width="9.7109375" style="0" customWidth="1"/>
    <col min="13" max="13" width="4.7109375" style="0" customWidth="1"/>
    <col min="14" max="14" width="6.7109375" style="0" customWidth="1"/>
    <col min="15" max="15" width="9.7109375" style="0" customWidth="1"/>
    <col min="16" max="17" width="4.7109375" style="0" customWidth="1"/>
    <col min="18" max="19" width="6.7109375" style="0" customWidth="1"/>
    <col min="20" max="20" width="9.7109375" style="0" customWidth="1"/>
    <col min="21" max="21" width="6.7109375" style="0" customWidth="1"/>
  </cols>
  <sheetData>
    <row r="1" spans="1:21" ht="24.75" customHeight="1">
      <c r="A1" s="308" t="s">
        <v>150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</row>
    <row r="2" spans="1:21" ht="24.75" customHeight="1">
      <c r="A2" s="311" t="s">
        <v>148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</row>
    <row r="3" spans="1:21" ht="24.75" customHeight="1">
      <c r="A3" s="309" t="s">
        <v>219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</row>
    <row r="4" spans="1:21" ht="24.75" customHeight="1">
      <c r="A4" s="308" t="s">
        <v>162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</row>
    <row r="5" spans="1:20" ht="15" customHeight="1">
      <c r="A5" s="214"/>
      <c r="B5" s="214"/>
      <c r="C5" s="214"/>
      <c r="D5" s="214"/>
      <c r="E5" s="215"/>
      <c r="F5" s="214"/>
      <c r="G5" s="216"/>
      <c r="H5" s="217"/>
      <c r="I5" s="214"/>
      <c r="J5" s="217"/>
      <c r="K5" s="217"/>
      <c r="L5" s="214"/>
      <c r="M5" s="217"/>
      <c r="N5" s="214"/>
      <c r="O5" s="214"/>
      <c r="P5" s="217"/>
      <c r="Q5" s="214"/>
      <c r="R5" s="214"/>
      <c r="S5" s="214"/>
      <c r="T5" s="214"/>
    </row>
    <row r="6" spans="1:21" ht="15" customHeight="1">
      <c r="A6" s="310" t="s">
        <v>221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</row>
    <row r="7" spans="1:20" ht="15" customHeight="1">
      <c r="A7" s="218"/>
      <c r="B7" s="218"/>
      <c r="C7" s="218"/>
      <c r="D7" s="218"/>
      <c r="E7" s="219"/>
      <c r="F7" s="218"/>
      <c r="G7" s="220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</row>
    <row r="8" spans="1:21" s="39" customFormat="1" ht="15" customHeight="1">
      <c r="A8" s="227" t="s">
        <v>2</v>
      </c>
      <c r="B8" s="228"/>
      <c r="C8" s="229"/>
      <c r="D8" s="230"/>
      <c r="E8" s="234"/>
      <c r="F8" s="230"/>
      <c r="G8" s="235"/>
      <c r="H8" s="135"/>
      <c r="I8" s="192"/>
      <c r="J8" s="135"/>
      <c r="K8" s="135"/>
      <c r="L8" s="192"/>
      <c r="M8" s="135"/>
      <c r="N8" s="192"/>
      <c r="O8" s="307" t="s">
        <v>54</v>
      </c>
      <c r="P8" s="307"/>
      <c r="Q8" s="307"/>
      <c r="R8" s="307"/>
      <c r="S8" s="307"/>
      <c r="T8" s="307"/>
      <c r="U8" s="307"/>
    </row>
    <row r="9" spans="1:21" ht="15" customHeight="1">
      <c r="A9" s="305" t="s">
        <v>1</v>
      </c>
      <c r="B9" s="300" t="s">
        <v>135</v>
      </c>
      <c r="C9" s="305" t="s">
        <v>9</v>
      </c>
      <c r="D9" s="298" t="s">
        <v>136</v>
      </c>
      <c r="E9" s="305" t="s">
        <v>50</v>
      </c>
      <c r="F9" s="300" t="s">
        <v>16</v>
      </c>
      <c r="G9" s="300" t="s">
        <v>10</v>
      </c>
      <c r="H9" s="345" t="s">
        <v>33</v>
      </c>
      <c r="I9" s="346"/>
      <c r="J9" s="347"/>
      <c r="K9" s="345" t="s">
        <v>11</v>
      </c>
      <c r="L9" s="346"/>
      <c r="M9" s="347"/>
      <c r="N9" s="345" t="s">
        <v>34</v>
      </c>
      <c r="O9" s="346"/>
      <c r="P9" s="347"/>
      <c r="Q9" s="342" t="s">
        <v>12</v>
      </c>
      <c r="R9" s="305" t="s">
        <v>13</v>
      </c>
      <c r="S9" s="351" t="s">
        <v>240</v>
      </c>
      <c r="T9" s="340" t="s">
        <v>86</v>
      </c>
      <c r="U9" s="305" t="s">
        <v>87</v>
      </c>
    </row>
    <row r="10" spans="1:21" ht="45" customHeight="1">
      <c r="A10" s="344"/>
      <c r="B10" s="323"/>
      <c r="C10" s="344"/>
      <c r="D10" s="325"/>
      <c r="E10" s="344"/>
      <c r="F10" s="323"/>
      <c r="G10" s="323"/>
      <c r="H10" s="133" t="s">
        <v>88</v>
      </c>
      <c r="I10" s="75" t="s">
        <v>0</v>
      </c>
      <c r="J10" s="133" t="s">
        <v>1</v>
      </c>
      <c r="K10" s="133" t="s">
        <v>88</v>
      </c>
      <c r="L10" s="75" t="s">
        <v>0</v>
      </c>
      <c r="M10" s="133" t="s">
        <v>1</v>
      </c>
      <c r="N10" s="133" t="s">
        <v>88</v>
      </c>
      <c r="O10" s="75" t="s">
        <v>0</v>
      </c>
      <c r="P10" s="133" t="s">
        <v>1</v>
      </c>
      <c r="Q10" s="343"/>
      <c r="R10" s="344"/>
      <c r="S10" s="305"/>
      <c r="T10" s="341"/>
      <c r="U10" s="330"/>
    </row>
    <row r="11" spans="1:21" ht="19.5" customHeight="1">
      <c r="A11" s="352" t="s">
        <v>7</v>
      </c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</row>
    <row r="12" spans="1:21" s="49" customFormat="1" ht="31.5" customHeight="1">
      <c r="A12" s="202">
        <v>1</v>
      </c>
      <c r="B12" s="82" t="s">
        <v>182</v>
      </c>
      <c r="C12" s="80">
        <v>2</v>
      </c>
      <c r="D12" s="83" t="s">
        <v>201</v>
      </c>
      <c r="E12" s="81" t="s">
        <v>183</v>
      </c>
      <c r="F12" s="204" t="s">
        <v>184</v>
      </c>
      <c r="G12" s="78" t="s">
        <v>55</v>
      </c>
      <c r="H12" s="80">
        <v>154.5</v>
      </c>
      <c r="I12" s="236">
        <f aca="true" t="shared" si="0" ref="I12:I20">ROUND(H12/230,5)</f>
        <v>0.67174</v>
      </c>
      <c r="J12" s="80">
        <v>2</v>
      </c>
      <c r="K12" s="80">
        <v>158</v>
      </c>
      <c r="L12" s="236">
        <f aca="true" t="shared" si="1" ref="L12:L20">ROUND(K12/230,5)</f>
        <v>0.68696</v>
      </c>
      <c r="M12" s="80">
        <v>1</v>
      </c>
      <c r="N12" s="80">
        <v>153.5</v>
      </c>
      <c r="O12" s="236">
        <f aca="true" t="shared" si="2" ref="O12:O20">ROUND(N12/230,5)</f>
        <v>0.66739</v>
      </c>
      <c r="P12" s="80">
        <v>6</v>
      </c>
      <c r="Q12" s="80"/>
      <c r="R12" s="80">
        <f aca="true" t="shared" si="3" ref="R12:R20">H12+K12+N12</f>
        <v>466</v>
      </c>
      <c r="S12" s="80">
        <v>122</v>
      </c>
      <c r="T12" s="285">
        <f aca="true" t="shared" si="4" ref="T12:T20">ROUND(R12/230/3,5)</f>
        <v>0.67536</v>
      </c>
      <c r="U12" s="247"/>
    </row>
    <row r="13" spans="1:21" s="49" customFormat="1" ht="31.5" customHeight="1">
      <c r="A13" s="202">
        <v>2</v>
      </c>
      <c r="B13" s="82" t="s">
        <v>127</v>
      </c>
      <c r="C13" s="80" t="s">
        <v>56</v>
      </c>
      <c r="D13" s="83" t="s">
        <v>117</v>
      </c>
      <c r="E13" s="84" t="s">
        <v>76</v>
      </c>
      <c r="F13" s="253" t="s">
        <v>77</v>
      </c>
      <c r="G13" s="86" t="s">
        <v>66</v>
      </c>
      <c r="H13" s="80">
        <v>156.5</v>
      </c>
      <c r="I13" s="236">
        <f t="shared" si="0"/>
        <v>0.68043</v>
      </c>
      <c r="J13" s="80">
        <v>1</v>
      </c>
      <c r="K13" s="80">
        <v>156</v>
      </c>
      <c r="L13" s="236">
        <f t="shared" si="1"/>
        <v>0.67826</v>
      </c>
      <c r="M13" s="80">
        <v>4</v>
      </c>
      <c r="N13" s="80">
        <v>153.5</v>
      </c>
      <c r="O13" s="236">
        <f t="shared" si="2"/>
        <v>0.66739</v>
      </c>
      <c r="P13" s="80">
        <v>6</v>
      </c>
      <c r="Q13" s="80"/>
      <c r="R13" s="80">
        <f t="shared" si="3"/>
        <v>466</v>
      </c>
      <c r="S13" s="80">
        <v>121.5</v>
      </c>
      <c r="T13" s="285">
        <f t="shared" si="4"/>
        <v>0.67536</v>
      </c>
      <c r="U13" s="247"/>
    </row>
    <row r="14" spans="1:21" s="49" customFormat="1" ht="31.5" customHeight="1">
      <c r="A14" s="238">
        <v>3</v>
      </c>
      <c r="B14" s="106" t="s">
        <v>118</v>
      </c>
      <c r="C14" s="80">
        <v>2</v>
      </c>
      <c r="D14" s="92" t="s">
        <v>119</v>
      </c>
      <c r="E14" s="93" t="s">
        <v>24</v>
      </c>
      <c r="F14" s="251" t="s">
        <v>78</v>
      </c>
      <c r="G14" s="78" t="s">
        <v>55</v>
      </c>
      <c r="H14" s="210">
        <v>151</v>
      </c>
      <c r="I14" s="239">
        <f t="shared" si="0"/>
        <v>0.65652</v>
      </c>
      <c r="J14" s="210">
        <v>4</v>
      </c>
      <c r="K14" s="210">
        <v>157.5</v>
      </c>
      <c r="L14" s="239">
        <f t="shared" si="1"/>
        <v>0.68478</v>
      </c>
      <c r="M14" s="210">
        <v>2</v>
      </c>
      <c r="N14" s="210">
        <v>156.5</v>
      </c>
      <c r="O14" s="239">
        <f t="shared" si="2"/>
        <v>0.68043</v>
      </c>
      <c r="P14" s="210">
        <v>1</v>
      </c>
      <c r="Q14" s="210"/>
      <c r="R14" s="210">
        <f t="shared" si="3"/>
        <v>465</v>
      </c>
      <c r="S14" s="80"/>
      <c r="T14" s="286">
        <f t="shared" si="4"/>
        <v>0.67391</v>
      </c>
      <c r="U14" s="50"/>
    </row>
    <row r="15" spans="1:21" s="49" customFormat="1" ht="31.5" customHeight="1">
      <c r="A15" s="202">
        <v>4</v>
      </c>
      <c r="B15" s="98" t="s">
        <v>125</v>
      </c>
      <c r="C15" s="80" t="s">
        <v>56</v>
      </c>
      <c r="D15" s="92" t="s">
        <v>126</v>
      </c>
      <c r="E15" s="88" t="s">
        <v>67</v>
      </c>
      <c r="F15" s="256"/>
      <c r="G15" s="94" t="s">
        <v>69</v>
      </c>
      <c r="H15" s="80">
        <v>148.5</v>
      </c>
      <c r="I15" s="240">
        <f t="shared" si="0"/>
        <v>0.64565</v>
      </c>
      <c r="J15" s="80">
        <v>5</v>
      </c>
      <c r="K15" s="80">
        <v>154</v>
      </c>
      <c r="L15" s="240">
        <f t="shared" si="1"/>
        <v>0.66957</v>
      </c>
      <c r="M15" s="80">
        <v>6</v>
      </c>
      <c r="N15" s="80">
        <v>154.5</v>
      </c>
      <c r="O15" s="240">
        <f t="shared" si="2"/>
        <v>0.67174</v>
      </c>
      <c r="P15" s="80">
        <v>4</v>
      </c>
      <c r="Q15" s="80"/>
      <c r="R15" s="80">
        <f t="shared" si="3"/>
        <v>457</v>
      </c>
      <c r="S15" s="280"/>
      <c r="T15" s="287">
        <f t="shared" si="4"/>
        <v>0.66232</v>
      </c>
      <c r="U15" s="50"/>
    </row>
    <row r="16" spans="1:21" s="49" customFormat="1" ht="31.5" customHeight="1">
      <c r="A16" s="202">
        <v>5</v>
      </c>
      <c r="B16" s="106" t="s">
        <v>123</v>
      </c>
      <c r="C16" s="80">
        <v>2</v>
      </c>
      <c r="D16" s="110" t="s">
        <v>124</v>
      </c>
      <c r="E16" s="88" t="s">
        <v>67</v>
      </c>
      <c r="F16" s="203" t="s">
        <v>26</v>
      </c>
      <c r="G16" s="78" t="s">
        <v>55</v>
      </c>
      <c r="H16" s="80">
        <v>144</v>
      </c>
      <c r="I16" s="240">
        <f t="shared" si="0"/>
        <v>0.62609</v>
      </c>
      <c r="J16" s="80">
        <v>7</v>
      </c>
      <c r="K16" s="80">
        <v>156.5</v>
      </c>
      <c r="L16" s="240">
        <f t="shared" si="1"/>
        <v>0.68043</v>
      </c>
      <c r="M16" s="80">
        <v>3</v>
      </c>
      <c r="N16" s="80">
        <v>155.5</v>
      </c>
      <c r="O16" s="240">
        <f t="shared" si="2"/>
        <v>0.67609</v>
      </c>
      <c r="P16" s="80">
        <v>2</v>
      </c>
      <c r="Q16" s="237"/>
      <c r="R16" s="80">
        <f t="shared" si="3"/>
        <v>456</v>
      </c>
      <c r="S16" s="280"/>
      <c r="T16" s="287">
        <f t="shared" si="4"/>
        <v>0.66087</v>
      </c>
      <c r="U16" s="50"/>
    </row>
    <row r="17" spans="1:21" s="49" customFormat="1" ht="31.5" customHeight="1">
      <c r="A17" s="202">
        <v>6</v>
      </c>
      <c r="B17" s="54" t="s">
        <v>120</v>
      </c>
      <c r="C17" s="80">
        <v>3</v>
      </c>
      <c r="D17" s="92" t="s">
        <v>121</v>
      </c>
      <c r="E17" s="114" t="s">
        <v>67</v>
      </c>
      <c r="F17" s="252" t="s">
        <v>19</v>
      </c>
      <c r="G17" s="78" t="s">
        <v>55</v>
      </c>
      <c r="H17" s="80">
        <v>154.5</v>
      </c>
      <c r="I17" s="240">
        <f t="shared" si="0"/>
        <v>0.67174</v>
      </c>
      <c r="J17" s="80">
        <v>2</v>
      </c>
      <c r="K17" s="80">
        <v>151</v>
      </c>
      <c r="L17" s="240">
        <f t="shared" si="1"/>
        <v>0.65652</v>
      </c>
      <c r="M17" s="80">
        <v>8</v>
      </c>
      <c r="N17" s="80">
        <v>149.5</v>
      </c>
      <c r="O17" s="240">
        <f t="shared" si="2"/>
        <v>0.65</v>
      </c>
      <c r="P17" s="80">
        <v>9</v>
      </c>
      <c r="Q17" s="80"/>
      <c r="R17" s="80">
        <f t="shared" si="3"/>
        <v>455</v>
      </c>
      <c r="S17" s="280"/>
      <c r="T17" s="287">
        <f t="shared" si="4"/>
        <v>0.65942</v>
      </c>
      <c r="U17" s="50"/>
    </row>
    <row r="18" spans="1:21" s="49" customFormat="1" ht="31.5" customHeight="1">
      <c r="A18" s="202">
        <v>7</v>
      </c>
      <c r="B18" s="106" t="s">
        <v>122</v>
      </c>
      <c r="C18" s="80" t="s">
        <v>56</v>
      </c>
      <c r="D18" s="92" t="s">
        <v>99</v>
      </c>
      <c r="E18" s="93" t="s">
        <v>46</v>
      </c>
      <c r="F18" s="252" t="s">
        <v>32</v>
      </c>
      <c r="G18" s="78" t="s">
        <v>55</v>
      </c>
      <c r="H18" s="241">
        <v>144.5</v>
      </c>
      <c r="I18" s="239">
        <f t="shared" si="0"/>
        <v>0.62826</v>
      </c>
      <c r="J18" s="241">
        <v>6</v>
      </c>
      <c r="K18" s="241">
        <v>154.5</v>
      </c>
      <c r="L18" s="239">
        <f t="shared" si="1"/>
        <v>0.67174</v>
      </c>
      <c r="M18" s="241">
        <v>5</v>
      </c>
      <c r="N18" s="241">
        <v>155</v>
      </c>
      <c r="O18" s="239">
        <f t="shared" si="2"/>
        <v>0.67391</v>
      </c>
      <c r="P18" s="241">
        <v>3</v>
      </c>
      <c r="Q18" s="241"/>
      <c r="R18" s="241">
        <f t="shared" si="3"/>
        <v>454</v>
      </c>
      <c r="S18" s="279"/>
      <c r="T18" s="288">
        <f t="shared" si="4"/>
        <v>0.65797</v>
      </c>
      <c r="U18" s="50"/>
    </row>
    <row r="19" spans="1:21" s="49" customFormat="1" ht="31.5" customHeight="1">
      <c r="A19" s="202">
        <v>8</v>
      </c>
      <c r="B19" s="82" t="s">
        <v>200</v>
      </c>
      <c r="C19" s="80" t="s">
        <v>56</v>
      </c>
      <c r="D19" s="83" t="s">
        <v>158</v>
      </c>
      <c r="E19" s="100"/>
      <c r="F19" s="253"/>
      <c r="G19" s="113" t="s">
        <v>80</v>
      </c>
      <c r="H19" s="80">
        <v>142</v>
      </c>
      <c r="I19" s="240">
        <f t="shared" si="0"/>
        <v>0.61739</v>
      </c>
      <c r="J19" s="80">
        <v>9</v>
      </c>
      <c r="K19" s="80">
        <v>152</v>
      </c>
      <c r="L19" s="240">
        <f t="shared" si="1"/>
        <v>0.66087</v>
      </c>
      <c r="M19" s="80">
        <v>7</v>
      </c>
      <c r="N19" s="80">
        <v>154</v>
      </c>
      <c r="O19" s="240">
        <f t="shared" si="2"/>
        <v>0.66957</v>
      </c>
      <c r="P19" s="80">
        <v>5</v>
      </c>
      <c r="Q19" s="80">
        <v>1</v>
      </c>
      <c r="R19" s="80">
        <f t="shared" si="3"/>
        <v>448</v>
      </c>
      <c r="S19" s="280"/>
      <c r="T19" s="287">
        <f t="shared" si="4"/>
        <v>0.64928</v>
      </c>
      <c r="U19" s="50"/>
    </row>
    <row r="20" spans="1:21" s="49" customFormat="1" ht="31.5" customHeight="1">
      <c r="A20" s="202">
        <v>9</v>
      </c>
      <c r="B20" s="82" t="s">
        <v>195</v>
      </c>
      <c r="C20" s="80" t="s">
        <v>56</v>
      </c>
      <c r="D20" s="205" t="s">
        <v>248</v>
      </c>
      <c r="E20" s="114" t="s">
        <v>67</v>
      </c>
      <c r="F20" s="252" t="s">
        <v>164</v>
      </c>
      <c r="G20" s="113" t="s">
        <v>80</v>
      </c>
      <c r="H20" s="80">
        <v>143</v>
      </c>
      <c r="I20" s="240">
        <f t="shared" si="0"/>
        <v>0.62174</v>
      </c>
      <c r="J20" s="80">
        <v>8</v>
      </c>
      <c r="K20" s="80">
        <v>150</v>
      </c>
      <c r="L20" s="240">
        <f t="shared" si="1"/>
        <v>0.65217</v>
      </c>
      <c r="M20" s="80">
        <v>9</v>
      </c>
      <c r="N20" s="80">
        <v>151</v>
      </c>
      <c r="O20" s="240">
        <f t="shared" si="2"/>
        <v>0.65652</v>
      </c>
      <c r="P20" s="80">
        <v>8</v>
      </c>
      <c r="Q20" s="80">
        <v>1</v>
      </c>
      <c r="R20" s="80">
        <f t="shared" si="3"/>
        <v>444</v>
      </c>
      <c r="S20" s="280"/>
      <c r="T20" s="287">
        <f t="shared" si="4"/>
        <v>0.64348</v>
      </c>
      <c r="U20" s="50"/>
    </row>
    <row r="21" spans="1:21" ht="19.5" customHeight="1">
      <c r="A21" s="348" t="s">
        <v>15</v>
      </c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50"/>
    </row>
    <row r="22" spans="1:21" s="49" customFormat="1" ht="31.5" customHeight="1">
      <c r="A22" s="174">
        <v>1</v>
      </c>
      <c r="B22" s="82" t="s">
        <v>227</v>
      </c>
      <c r="C22" s="94" t="s">
        <v>56</v>
      </c>
      <c r="D22" s="83" t="s">
        <v>117</v>
      </c>
      <c r="E22" s="84" t="s">
        <v>76</v>
      </c>
      <c r="F22" s="253" t="s">
        <v>77</v>
      </c>
      <c r="G22" s="86" t="s">
        <v>66</v>
      </c>
      <c r="H22" s="94">
        <v>155.5</v>
      </c>
      <c r="I22" s="157">
        <f aca="true" t="shared" si="5" ref="I22:I34">ROUND(H22/230,5)</f>
        <v>0.67609</v>
      </c>
      <c r="J22" s="94">
        <v>1</v>
      </c>
      <c r="K22" s="94">
        <v>156</v>
      </c>
      <c r="L22" s="157">
        <f aca="true" t="shared" si="6" ref="L22:L34">ROUND(K22/230,5)</f>
        <v>0.67826</v>
      </c>
      <c r="M22" s="94">
        <v>2</v>
      </c>
      <c r="N22" s="94">
        <v>157</v>
      </c>
      <c r="O22" s="157">
        <f aca="true" t="shared" si="7" ref="O22:O34">ROUND(N22/230,5)</f>
        <v>0.68261</v>
      </c>
      <c r="P22" s="94">
        <v>1</v>
      </c>
      <c r="Q22" s="225"/>
      <c r="R22" s="80">
        <f aca="true" t="shared" si="8" ref="R22:R34">H22+K22+N22</f>
        <v>468.5</v>
      </c>
      <c r="S22" s="280"/>
      <c r="T22" s="284">
        <f aca="true" t="shared" si="9" ref="T22:T34">ROUND(R22/230/3,5)</f>
        <v>0.67899</v>
      </c>
      <c r="U22" s="247" t="s">
        <v>224</v>
      </c>
    </row>
    <row r="23" spans="1:21" s="49" customFormat="1" ht="31.5" customHeight="1">
      <c r="A23" s="174">
        <v>2</v>
      </c>
      <c r="B23" s="106" t="s">
        <v>112</v>
      </c>
      <c r="C23" s="94" t="s">
        <v>56</v>
      </c>
      <c r="D23" s="96" t="s">
        <v>113</v>
      </c>
      <c r="E23" s="93" t="s">
        <v>45</v>
      </c>
      <c r="F23" s="252"/>
      <c r="G23" s="90" t="s">
        <v>73</v>
      </c>
      <c r="H23" s="94">
        <v>155</v>
      </c>
      <c r="I23" s="157">
        <f t="shared" si="5"/>
        <v>0.67391</v>
      </c>
      <c r="J23" s="94">
        <v>2</v>
      </c>
      <c r="K23" s="94">
        <v>154</v>
      </c>
      <c r="L23" s="157">
        <f t="shared" si="6"/>
        <v>0.66957</v>
      </c>
      <c r="M23" s="94">
        <v>4</v>
      </c>
      <c r="N23" s="94">
        <v>156</v>
      </c>
      <c r="O23" s="157">
        <f t="shared" si="7"/>
        <v>0.67826</v>
      </c>
      <c r="P23" s="94">
        <v>2</v>
      </c>
      <c r="Q23" s="94"/>
      <c r="R23" s="80">
        <f t="shared" si="8"/>
        <v>465</v>
      </c>
      <c r="S23" s="280"/>
      <c r="T23" s="284">
        <f t="shared" si="9"/>
        <v>0.67391</v>
      </c>
      <c r="U23" s="247" t="s">
        <v>224</v>
      </c>
    </row>
    <row r="24" spans="1:21" s="49" customFormat="1" ht="31.5" customHeight="1">
      <c r="A24" s="174">
        <v>3</v>
      </c>
      <c r="B24" s="82" t="s">
        <v>228</v>
      </c>
      <c r="C24" s="94" t="s">
        <v>56</v>
      </c>
      <c r="D24" s="208" t="s">
        <v>187</v>
      </c>
      <c r="E24" s="93" t="s">
        <v>186</v>
      </c>
      <c r="F24" s="252" t="s">
        <v>185</v>
      </c>
      <c r="G24" s="78" t="s">
        <v>55</v>
      </c>
      <c r="H24" s="94">
        <v>147.5</v>
      </c>
      <c r="I24" s="157">
        <f t="shared" si="5"/>
        <v>0.6413</v>
      </c>
      <c r="J24" s="94">
        <v>3</v>
      </c>
      <c r="K24" s="94">
        <v>158</v>
      </c>
      <c r="L24" s="157">
        <f t="shared" si="6"/>
        <v>0.68696</v>
      </c>
      <c r="M24" s="94">
        <v>1</v>
      </c>
      <c r="N24" s="94">
        <v>156</v>
      </c>
      <c r="O24" s="157">
        <f t="shared" si="7"/>
        <v>0.67826</v>
      </c>
      <c r="P24" s="94">
        <v>2</v>
      </c>
      <c r="Q24" s="225"/>
      <c r="R24" s="80">
        <f t="shared" si="8"/>
        <v>461.5</v>
      </c>
      <c r="S24" s="280"/>
      <c r="T24" s="284">
        <f t="shared" si="9"/>
        <v>0.66884</v>
      </c>
      <c r="U24" s="247" t="s">
        <v>224</v>
      </c>
    </row>
    <row r="25" spans="1:21" s="242" customFormat="1" ht="31.5" customHeight="1">
      <c r="A25" s="174">
        <v>4</v>
      </c>
      <c r="B25" s="82" t="s">
        <v>229</v>
      </c>
      <c r="C25" s="94" t="s">
        <v>56</v>
      </c>
      <c r="D25" s="95" t="s">
        <v>115</v>
      </c>
      <c r="E25" s="88" t="s">
        <v>74</v>
      </c>
      <c r="F25" s="88" t="s">
        <v>75</v>
      </c>
      <c r="G25" s="78" t="s">
        <v>55</v>
      </c>
      <c r="H25" s="94">
        <v>145.5</v>
      </c>
      <c r="I25" s="157">
        <f t="shared" si="5"/>
        <v>0.63261</v>
      </c>
      <c r="J25" s="94">
        <v>5</v>
      </c>
      <c r="K25" s="94">
        <v>155</v>
      </c>
      <c r="L25" s="157">
        <f t="shared" si="6"/>
        <v>0.67391</v>
      </c>
      <c r="M25" s="94">
        <v>3</v>
      </c>
      <c r="N25" s="94">
        <v>151.5</v>
      </c>
      <c r="O25" s="157">
        <f t="shared" si="7"/>
        <v>0.6587</v>
      </c>
      <c r="P25" s="94">
        <v>7</v>
      </c>
      <c r="Q25" s="225"/>
      <c r="R25" s="80">
        <f t="shared" si="8"/>
        <v>452</v>
      </c>
      <c r="S25" s="280"/>
      <c r="T25" s="284">
        <f t="shared" si="9"/>
        <v>0.65507</v>
      </c>
      <c r="U25" s="247" t="s">
        <v>224</v>
      </c>
    </row>
    <row r="26" spans="1:21" s="49" customFormat="1" ht="31.5" customHeight="1">
      <c r="A26" s="174">
        <v>5</v>
      </c>
      <c r="B26" s="106" t="s">
        <v>233</v>
      </c>
      <c r="C26" s="94" t="s">
        <v>56</v>
      </c>
      <c r="D26" s="92" t="s">
        <v>116</v>
      </c>
      <c r="E26" s="108"/>
      <c r="F26" s="252" t="s">
        <v>51</v>
      </c>
      <c r="G26" s="78" t="s">
        <v>55</v>
      </c>
      <c r="H26" s="94">
        <v>144.5</v>
      </c>
      <c r="I26" s="157">
        <f>ROUND(H26/230,5)</f>
        <v>0.62826</v>
      </c>
      <c r="J26" s="94">
        <v>7</v>
      </c>
      <c r="K26" s="94">
        <v>151.5</v>
      </c>
      <c r="L26" s="157">
        <f>ROUND(K26/230,5)</f>
        <v>0.6587</v>
      </c>
      <c r="M26" s="94">
        <v>6</v>
      </c>
      <c r="N26" s="94">
        <v>153.5</v>
      </c>
      <c r="O26" s="157">
        <f>ROUND(N26/230,5)</f>
        <v>0.66739</v>
      </c>
      <c r="P26" s="94">
        <v>5</v>
      </c>
      <c r="Q26" s="94"/>
      <c r="R26" s="80">
        <f>H26+K26+N26</f>
        <v>449.5</v>
      </c>
      <c r="S26" s="280"/>
      <c r="T26" s="284">
        <f>ROUND(R26/230/3,5)</f>
        <v>0.65145</v>
      </c>
      <c r="U26" s="247" t="s">
        <v>224</v>
      </c>
    </row>
    <row r="27" spans="1:21" s="49" customFormat="1" ht="31.5" customHeight="1">
      <c r="A27" s="174">
        <v>5</v>
      </c>
      <c r="B27" s="258" t="s">
        <v>230</v>
      </c>
      <c r="C27" s="94" t="s">
        <v>56</v>
      </c>
      <c r="D27" s="366" t="s">
        <v>114</v>
      </c>
      <c r="E27" s="367" t="s">
        <v>67</v>
      </c>
      <c r="F27" s="368" t="s">
        <v>27</v>
      </c>
      <c r="G27" s="78" t="s">
        <v>55</v>
      </c>
      <c r="H27" s="94">
        <v>145.5</v>
      </c>
      <c r="I27" s="157">
        <f>ROUND(H27/230,5)</f>
        <v>0.63261</v>
      </c>
      <c r="J27" s="94">
        <v>5</v>
      </c>
      <c r="K27" s="94">
        <v>153.5</v>
      </c>
      <c r="L27" s="157">
        <f>ROUND(K27/230,5)</f>
        <v>0.66739</v>
      </c>
      <c r="M27" s="94">
        <v>5</v>
      </c>
      <c r="N27" s="94">
        <v>150.5</v>
      </c>
      <c r="O27" s="157">
        <f>ROUND(N27/230,5)</f>
        <v>0.65435</v>
      </c>
      <c r="P27" s="94">
        <v>8</v>
      </c>
      <c r="Q27" s="94"/>
      <c r="R27" s="80">
        <f>H27+K27+N27</f>
        <v>449.5</v>
      </c>
      <c r="S27" s="280"/>
      <c r="T27" s="284">
        <f>ROUND(R27/230/3,5)</f>
        <v>0.65145</v>
      </c>
      <c r="U27" s="247" t="s">
        <v>224</v>
      </c>
    </row>
    <row r="28" spans="1:21" s="49" customFormat="1" ht="31.5" customHeight="1">
      <c r="A28" s="174">
        <v>7</v>
      </c>
      <c r="B28" s="244" t="s">
        <v>231</v>
      </c>
      <c r="C28" s="94" t="s">
        <v>56</v>
      </c>
      <c r="D28" s="266" t="s">
        <v>161</v>
      </c>
      <c r="E28" s="267" t="s">
        <v>30</v>
      </c>
      <c r="F28" s="265" t="s">
        <v>29</v>
      </c>
      <c r="G28" s="112" t="s">
        <v>159</v>
      </c>
      <c r="H28" s="94">
        <v>147</v>
      </c>
      <c r="I28" s="157">
        <f t="shared" si="5"/>
        <v>0.63913</v>
      </c>
      <c r="J28" s="94">
        <v>4</v>
      </c>
      <c r="K28" s="94">
        <v>147.5</v>
      </c>
      <c r="L28" s="157">
        <f t="shared" si="6"/>
        <v>0.6413</v>
      </c>
      <c r="M28" s="94">
        <v>8</v>
      </c>
      <c r="N28" s="94">
        <v>154.5</v>
      </c>
      <c r="O28" s="157">
        <f t="shared" si="7"/>
        <v>0.67174</v>
      </c>
      <c r="P28" s="94">
        <v>4</v>
      </c>
      <c r="Q28" s="225"/>
      <c r="R28" s="80">
        <f t="shared" si="8"/>
        <v>449</v>
      </c>
      <c r="S28" s="280"/>
      <c r="T28" s="284">
        <f t="shared" si="9"/>
        <v>0.65072</v>
      </c>
      <c r="U28" s="247" t="s">
        <v>224</v>
      </c>
    </row>
    <row r="29" spans="1:21" s="49" customFormat="1" ht="31.5" customHeight="1">
      <c r="A29" s="174">
        <v>8</v>
      </c>
      <c r="B29" s="106" t="s">
        <v>193</v>
      </c>
      <c r="C29" s="94" t="s">
        <v>56</v>
      </c>
      <c r="D29" s="107" t="s">
        <v>216</v>
      </c>
      <c r="E29" s="114" t="s">
        <v>67</v>
      </c>
      <c r="F29" s="257" t="s">
        <v>194</v>
      </c>
      <c r="G29" s="112" t="s">
        <v>153</v>
      </c>
      <c r="H29" s="94">
        <v>142.5</v>
      </c>
      <c r="I29" s="157">
        <f t="shared" si="5"/>
        <v>0.61957</v>
      </c>
      <c r="J29" s="94">
        <v>9</v>
      </c>
      <c r="K29" s="94">
        <v>145.5</v>
      </c>
      <c r="L29" s="157">
        <f t="shared" si="6"/>
        <v>0.63261</v>
      </c>
      <c r="M29" s="94">
        <v>10</v>
      </c>
      <c r="N29" s="94">
        <v>152</v>
      </c>
      <c r="O29" s="157">
        <f t="shared" si="7"/>
        <v>0.66087</v>
      </c>
      <c r="P29" s="94">
        <v>6</v>
      </c>
      <c r="Q29" s="94">
        <v>1</v>
      </c>
      <c r="R29" s="80">
        <f t="shared" si="8"/>
        <v>440</v>
      </c>
      <c r="S29" s="280"/>
      <c r="T29" s="284">
        <f t="shared" si="9"/>
        <v>0.63768</v>
      </c>
      <c r="U29" s="247" t="s">
        <v>224</v>
      </c>
    </row>
    <row r="30" spans="1:21" s="49" customFormat="1" ht="31.5" customHeight="1">
      <c r="A30" s="174">
        <v>9</v>
      </c>
      <c r="B30" s="91" t="s">
        <v>232</v>
      </c>
      <c r="C30" s="94" t="s">
        <v>56</v>
      </c>
      <c r="D30" s="101" t="s">
        <v>155</v>
      </c>
      <c r="E30" s="114" t="s">
        <v>67</v>
      </c>
      <c r="F30" s="97" t="s">
        <v>49</v>
      </c>
      <c r="G30" s="78" t="s">
        <v>55</v>
      </c>
      <c r="H30" s="94">
        <v>144.5</v>
      </c>
      <c r="I30" s="157">
        <f t="shared" si="5"/>
        <v>0.62826</v>
      </c>
      <c r="J30" s="94">
        <v>7</v>
      </c>
      <c r="K30" s="94">
        <v>143.5</v>
      </c>
      <c r="L30" s="157">
        <f t="shared" si="6"/>
        <v>0.62391</v>
      </c>
      <c r="M30" s="94">
        <v>12</v>
      </c>
      <c r="N30" s="94">
        <v>144.5</v>
      </c>
      <c r="O30" s="157">
        <f t="shared" si="7"/>
        <v>0.62826</v>
      </c>
      <c r="P30" s="94">
        <v>10</v>
      </c>
      <c r="Q30" s="94"/>
      <c r="R30" s="80">
        <f>H30+K30+N30</f>
        <v>432.5</v>
      </c>
      <c r="S30" s="280"/>
      <c r="T30" s="284">
        <f t="shared" si="9"/>
        <v>0.62681</v>
      </c>
      <c r="U30" s="247" t="s">
        <v>225</v>
      </c>
    </row>
    <row r="31" spans="1:21" s="49" customFormat="1" ht="31.5" customHeight="1">
      <c r="A31" s="174">
        <v>10</v>
      </c>
      <c r="B31" s="109" t="s">
        <v>234</v>
      </c>
      <c r="C31" s="94" t="s">
        <v>56</v>
      </c>
      <c r="D31" s="92" t="s">
        <v>116</v>
      </c>
      <c r="E31" s="108"/>
      <c r="F31" s="252" t="s">
        <v>51</v>
      </c>
      <c r="G31" s="78" t="s">
        <v>55</v>
      </c>
      <c r="H31" s="94">
        <v>139</v>
      </c>
      <c r="I31" s="157">
        <f t="shared" si="5"/>
        <v>0.60435</v>
      </c>
      <c r="J31" s="94">
        <v>12</v>
      </c>
      <c r="K31" s="94">
        <v>147.5</v>
      </c>
      <c r="L31" s="157">
        <f t="shared" si="6"/>
        <v>0.6413</v>
      </c>
      <c r="M31" s="94">
        <v>8</v>
      </c>
      <c r="N31" s="94">
        <v>145.5</v>
      </c>
      <c r="O31" s="157">
        <f t="shared" si="7"/>
        <v>0.63261</v>
      </c>
      <c r="P31" s="94">
        <v>9</v>
      </c>
      <c r="Q31" s="225"/>
      <c r="R31" s="80">
        <f t="shared" si="8"/>
        <v>432</v>
      </c>
      <c r="S31" s="280"/>
      <c r="T31" s="284">
        <f t="shared" si="9"/>
        <v>0.62609</v>
      </c>
      <c r="U31" s="247" t="s">
        <v>225</v>
      </c>
    </row>
    <row r="32" spans="1:21" s="49" customFormat="1" ht="31.5" customHeight="1">
      <c r="A32" s="174">
        <v>11</v>
      </c>
      <c r="B32" s="54" t="s">
        <v>235</v>
      </c>
      <c r="C32" s="94" t="s">
        <v>56</v>
      </c>
      <c r="D32" s="83" t="s">
        <v>217</v>
      </c>
      <c r="E32" s="100"/>
      <c r="F32" s="256"/>
      <c r="G32" s="78" t="s">
        <v>55</v>
      </c>
      <c r="H32" s="94">
        <v>141.5</v>
      </c>
      <c r="I32" s="157">
        <f t="shared" si="5"/>
        <v>0.61522</v>
      </c>
      <c r="J32" s="94">
        <v>11</v>
      </c>
      <c r="K32" s="94">
        <v>144</v>
      </c>
      <c r="L32" s="157">
        <f t="shared" si="6"/>
        <v>0.62609</v>
      </c>
      <c r="M32" s="94">
        <v>11</v>
      </c>
      <c r="N32" s="94">
        <v>142</v>
      </c>
      <c r="O32" s="157">
        <f t="shared" si="7"/>
        <v>0.61739</v>
      </c>
      <c r="P32" s="94">
        <v>11</v>
      </c>
      <c r="Q32" s="225"/>
      <c r="R32" s="80">
        <f t="shared" si="8"/>
        <v>427.5</v>
      </c>
      <c r="S32" s="280"/>
      <c r="T32" s="284">
        <f t="shared" si="9"/>
        <v>0.61957</v>
      </c>
      <c r="U32" s="247" t="s">
        <v>225</v>
      </c>
    </row>
    <row r="33" spans="1:21" s="49" customFormat="1" ht="31.5" customHeight="1">
      <c r="A33" s="174">
        <v>12</v>
      </c>
      <c r="B33" s="209" t="s">
        <v>233</v>
      </c>
      <c r="C33" s="94" t="s">
        <v>56</v>
      </c>
      <c r="D33" s="83" t="s">
        <v>217</v>
      </c>
      <c r="E33" s="86"/>
      <c r="F33" s="268"/>
      <c r="G33" s="78" t="s">
        <v>55</v>
      </c>
      <c r="H33" s="94">
        <v>142</v>
      </c>
      <c r="I33" s="157">
        <f t="shared" si="5"/>
        <v>0.61739</v>
      </c>
      <c r="J33" s="94">
        <v>10</v>
      </c>
      <c r="K33" s="94">
        <v>149</v>
      </c>
      <c r="L33" s="157">
        <f t="shared" si="6"/>
        <v>0.64783</v>
      </c>
      <c r="M33" s="94">
        <v>7</v>
      </c>
      <c r="N33" s="94">
        <v>132.5</v>
      </c>
      <c r="O33" s="157">
        <f t="shared" si="7"/>
        <v>0.57609</v>
      </c>
      <c r="P33" s="94">
        <v>12</v>
      </c>
      <c r="Q33" s="225"/>
      <c r="R33" s="80">
        <f t="shared" si="8"/>
        <v>423.5</v>
      </c>
      <c r="S33" s="280"/>
      <c r="T33" s="284">
        <f t="shared" si="9"/>
        <v>0.61377</v>
      </c>
      <c r="U33" s="247" t="s">
        <v>225</v>
      </c>
    </row>
    <row r="34" spans="1:21" s="49" customFormat="1" ht="31.5" customHeight="1">
      <c r="A34" s="174">
        <v>13</v>
      </c>
      <c r="B34" s="155" t="s">
        <v>110</v>
      </c>
      <c r="C34" s="94" t="s">
        <v>56</v>
      </c>
      <c r="D34" s="208" t="s">
        <v>111</v>
      </c>
      <c r="E34" s="93" t="s">
        <v>70</v>
      </c>
      <c r="F34" s="252" t="s">
        <v>71</v>
      </c>
      <c r="G34" s="80" t="s">
        <v>72</v>
      </c>
      <c r="H34" s="94">
        <v>137</v>
      </c>
      <c r="I34" s="157">
        <f t="shared" si="5"/>
        <v>0.59565</v>
      </c>
      <c r="J34" s="94">
        <v>13</v>
      </c>
      <c r="K34" s="94">
        <v>135.5</v>
      </c>
      <c r="L34" s="157">
        <f t="shared" si="6"/>
        <v>0.58913</v>
      </c>
      <c r="M34" s="94">
        <v>13</v>
      </c>
      <c r="N34" s="94">
        <v>128</v>
      </c>
      <c r="O34" s="157">
        <f t="shared" si="7"/>
        <v>0.55652</v>
      </c>
      <c r="P34" s="94">
        <v>13</v>
      </c>
      <c r="Q34" s="94">
        <v>1</v>
      </c>
      <c r="R34" s="80">
        <f t="shared" si="8"/>
        <v>400.5</v>
      </c>
      <c r="S34" s="280"/>
      <c r="T34" s="284">
        <f t="shared" si="9"/>
        <v>0.58043</v>
      </c>
      <c r="U34" s="247"/>
    </row>
    <row r="35" spans="1:21" ht="19.5" customHeight="1">
      <c r="A35" s="348" t="s">
        <v>8</v>
      </c>
      <c r="B35" s="349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50"/>
    </row>
    <row r="36" spans="1:21" s="49" customFormat="1" ht="31.5" customHeight="1">
      <c r="A36" s="174">
        <v>1</v>
      </c>
      <c r="B36" s="99" t="s">
        <v>131</v>
      </c>
      <c r="C36" s="94">
        <v>2</v>
      </c>
      <c r="D36" s="92" t="s">
        <v>132</v>
      </c>
      <c r="E36" s="88" t="s">
        <v>67</v>
      </c>
      <c r="F36" s="252" t="s">
        <v>22</v>
      </c>
      <c r="G36" s="78" t="s">
        <v>55</v>
      </c>
      <c r="H36" s="94">
        <v>155</v>
      </c>
      <c r="I36" s="157">
        <f>ROUND(H36/230,5)</f>
        <v>0.67391</v>
      </c>
      <c r="J36" s="94">
        <v>1</v>
      </c>
      <c r="K36" s="94">
        <v>157.5</v>
      </c>
      <c r="L36" s="157">
        <f>ROUND(K36/230,5)</f>
        <v>0.68478</v>
      </c>
      <c r="M36" s="94">
        <v>1</v>
      </c>
      <c r="N36" s="94">
        <v>159.5</v>
      </c>
      <c r="O36" s="157">
        <f>ROUND(N36/230,5)</f>
        <v>0.69348</v>
      </c>
      <c r="P36" s="94">
        <v>1</v>
      </c>
      <c r="Q36" s="94"/>
      <c r="R36" s="80">
        <f>H36+K36+N36</f>
        <v>472</v>
      </c>
      <c r="S36" s="280"/>
      <c r="T36" s="284">
        <f>ROUND(R36/230/3,5)</f>
        <v>0.68406</v>
      </c>
      <c r="U36" s="50"/>
    </row>
    <row r="37" spans="1:21" s="49" customFormat="1" ht="31.5" customHeight="1">
      <c r="A37" s="174">
        <v>2</v>
      </c>
      <c r="B37" s="99" t="s">
        <v>191</v>
      </c>
      <c r="C37" s="94" t="s">
        <v>56</v>
      </c>
      <c r="D37" s="205" t="s">
        <v>198</v>
      </c>
      <c r="E37" s="88" t="s">
        <v>67</v>
      </c>
      <c r="F37" s="252" t="s">
        <v>192</v>
      </c>
      <c r="G37" s="112" t="s">
        <v>153</v>
      </c>
      <c r="H37" s="94">
        <v>145.5</v>
      </c>
      <c r="I37" s="157">
        <f>ROUND(H37/230,5)</f>
        <v>0.63261</v>
      </c>
      <c r="J37" s="94">
        <v>3</v>
      </c>
      <c r="K37" s="94">
        <v>155.5</v>
      </c>
      <c r="L37" s="157">
        <f>ROUND(K37/230,5)</f>
        <v>0.67609</v>
      </c>
      <c r="M37" s="94">
        <v>2</v>
      </c>
      <c r="N37" s="94">
        <v>154.5</v>
      </c>
      <c r="O37" s="157">
        <f>ROUND(N37/230,5)</f>
        <v>0.67174</v>
      </c>
      <c r="P37" s="94">
        <v>2</v>
      </c>
      <c r="Q37" s="94"/>
      <c r="R37" s="80">
        <f>H37+K37+N37</f>
        <v>455.5</v>
      </c>
      <c r="S37" s="280"/>
      <c r="T37" s="284">
        <f>ROUND(R37/230/3,5)</f>
        <v>0.66014</v>
      </c>
      <c r="U37" s="50"/>
    </row>
    <row r="38" spans="1:21" s="49" customFormat="1" ht="31.5" customHeight="1">
      <c r="A38" s="174">
        <v>3</v>
      </c>
      <c r="B38" s="82" t="s">
        <v>103</v>
      </c>
      <c r="C38" s="94" t="s">
        <v>62</v>
      </c>
      <c r="D38" s="83" t="s">
        <v>215</v>
      </c>
      <c r="E38" s="81" t="s">
        <v>214</v>
      </c>
      <c r="F38" s="243"/>
      <c r="G38" s="78" t="s">
        <v>55</v>
      </c>
      <c r="H38" s="94">
        <v>154.5</v>
      </c>
      <c r="I38" s="157">
        <f>ROUND(H38/230,5)</f>
        <v>0.67174</v>
      </c>
      <c r="J38" s="94">
        <v>2</v>
      </c>
      <c r="K38" s="94">
        <v>150.5</v>
      </c>
      <c r="L38" s="157">
        <f>ROUND(K38/230,5)</f>
        <v>0.65435</v>
      </c>
      <c r="M38" s="94">
        <v>4</v>
      </c>
      <c r="N38" s="94">
        <v>148</v>
      </c>
      <c r="O38" s="157">
        <f>ROUND(N38/230,5)</f>
        <v>0.64348</v>
      </c>
      <c r="P38" s="94">
        <v>4</v>
      </c>
      <c r="Q38" s="94"/>
      <c r="R38" s="80">
        <f>H38+K38+N38</f>
        <v>453</v>
      </c>
      <c r="S38" s="280"/>
      <c r="T38" s="284">
        <f>ROUND(R38/230/3,5)</f>
        <v>0.65652</v>
      </c>
      <c r="U38" s="50"/>
    </row>
    <row r="39" spans="1:21" s="49" customFormat="1" ht="31.5" customHeight="1">
      <c r="A39" s="174">
        <v>4</v>
      </c>
      <c r="B39" s="155" t="s">
        <v>128</v>
      </c>
      <c r="C39" s="94">
        <v>2</v>
      </c>
      <c r="D39" s="92" t="s">
        <v>236</v>
      </c>
      <c r="E39" s="246" t="s">
        <v>67</v>
      </c>
      <c r="F39" s="252" t="s">
        <v>23</v>
      </c>
      <c r="G39" s="112" t="s">
        <v>5</v>
      </c>
      <c r="H39" s="94">
        <v>143</v>
      </c>
      <c r="I39" s="157">
        <f>ROUND(H39/230,5)</f>
        <v>0.62174</v>
      </c>
      <c r="J39" s="94">
        <v>4</v>
      </c>
      <c r="K39" s="94">
        <v>151.5</v>
      </c>
      <c r="L39" s="157">
        <f>ROUND(K39/230,5)</f>
        <v>0.6587</v>
      </c>
      <c r="M39" s="94">
        <v>3</v>
      </c>
      <c r="N39" s="94">
        <v>149</v>
      </c>
      <c r="O39" s="157">
        <f>ROUND(N39/230,5)</f>
        <v>0.64783</v>
      </c>
      <c r="P39" s="94">
        <v>3</v>
      </c>
      <c r="Q39" s="94"/>
      <c r="R39" s="80">
        <f>H39+K39+N39</f>
        <v>443.5</v>
      </c>
      <c r="S39" s="280"/>
      <c r="T39" s="284">
        <f>ROUND(R39/230/3,5)</f>
        <v>0.64275</v>
      </c>
      <c r="U39" s="50"/>
    </row>
    <row r="40" spans="1:21" s="49" customFormat="1" ht="31.5" customHeight="1">
      <c r="A40" s="174">
        <v>5</v>
      </c>
      <c r="B40" s="106" t="s">
        <v>129</v>
      </c>
      <c r="C40" s="94" t="s">
        <v>56</v>
      </c>
      <c r="D40" s="92" t="s">
        <v>130</v>
      </c>
      <c r="E40" s="114" t="s">
        <v>67</v>
      </c>
      <c r="F40" s="252" t="s">
        <v>79</v>
      </c>
      <c r="G40" s="78" t="s">
        <v>55</v>
      </c>
      <c r="H40" s="94">
        <v>142</v>
      </c>
      <c r="I40" s="157">
        <f>ROUND(H40/230,5)</f>
        <v>0.61739</v>
      </c>
      <c r="J40" s="94">
        <v>5</v>
      </c>
      <c r="K40" s="94">
        <v>142</v>
      </c>
      <c r="L40" s="157">
        <f>ROUND(K40/230,5)</f>
        <v>0.61739</v>
      </c>
      <c r="M40" s="94">
        <v>5</v>
      </c>
      <c r="N40" s="94">
        <v>149.5</v>
      </c>
      <c r="O40" s="157">
        <f>ROUND(N40/230,5)</f>
        <v>0.65</v>
      </c>
      <c r="P40" s="94">
        <v>5</v>
      </c>
      <c r="Q40" s="225"/>
      <c r="R40" s="80">
        <f>H40+K40+N40</f>
        <v>433.5</v>
      </c>
      <c r="S40" s="280"/>
      <c r="T40" s="284">
        <f>ROUND(R40/230/3,5)</f>
        <v>0.62826</v>
      </c>
      <c r="U40" s="50"/>
    </row>
    <row r="41" spans="1:20" ht="15" customHeight="1">
      <c r="A41" s="66"/>
      <c r="B41" s="221"/>
      <c r="C41" s="222"/>
      <c r="D41" s="67"/>
      <c r="E41" s="223"/>
      <c r="F41" s="67"/>
      <c r="G41" s="224"/>
      <c r="H41" s="74"/>
      <c r="I41" s="66"/>
      <c r="J41" s="74"/>
      <c r="K41" s="74"/>
      <c r="L41" s="66"/>
      <c r="M41" s="74"/>
      <c r="N41" s="66"/>
      <c r="O41" s="66"/>
      <c r="P41" s="74"/>
      <c r="Q41" s="66"/>
      <c r="R41" s="66"/>
      <c r="S41" s="66"/>
      <c r="T41" s="66"/>
    </row>
    <row r="42" spans="1:20" ht="15" customHeight="1">
      <c r="A42" s="221"/>
      <c r="B42" s="136" t="s">
        <v>3</v>
      </c>
      <c r="C42" s="137"/>
      <c r="D42" s="73"/>
      <c r="E42" s="138"/>
      <c r="F42" s="73"/>
      <c r="G42" s="138" t="s">
        <v>142</v>
      </c>
      <c r="H42" s="173"/>
      <c r="I42" s="167"/>
      <c r="J42" s="66"/>
      <c r="K42" s="74"/>
      <c r="L42" s="66"/>
      <c r="M42" s="74"/>
      <c r="N42" s="66"/>
      <c r="O42" s="66"/>
      <c r="P42" s="74"/>
      <c r="Q42" s="66"/>
      <c r="R42" s="66"/>
      <c r="S42" s="66"/>
      <c r="T42" s="66"/>
    </row>
    <row r="43" spans="1:20" ht="15" customHeight="1">
      <c r="A43" s="66"/>
      <c r="B43" s="137"/>
      <c r="C43" s="137"/>
      <c r="D43" s="138"/>
      <c r="E43" s="138"/>
      <c r="F43" s="73"/>
      <c r="G43" s="139"/>
      <c r="H43" s="74"/>
      <c r="I43" s="74"/>
      <c r="J43" s="66"/>
      <c r="K43" s="74"/>
      <c r="L43" s="66"/>
      <c r="M43" s="74"/>
      <c r="N43" s="66"/>
      <c r="O43" s="66"/>
      <c r="P43" s="74"/>
      <c r="Q43" s="66"/>
      <c r="R43" s="66"/>
      <c r="S43" s="66"/>
      <c r="T43" s="66"/>
    </row>
    <row r="44" spans="1:20" ht="15" customHeight="1">
      <c r="A44" s="221"/>
      <c r="B44" s="136" t="s">
        <v>4</v>
      </c>
      <c r="C44" s="137"/>
      <c r="D44" s="73"/>
      <c r="E44" s="138"/>
      <c r="F44" s="73"/>
      <c r="G44" s="138" t="s">
        <v>143</v>
      </c>
      <c r="H44" s="173"/>
      <c r="I44" s="74"/>
      <c r="J44" s="66"/>
      <c r="K44" s="74"/>
      <c r="L44" s="66"/>
      <c r="M44" s="74"/>
      <c r="N44" s="66"/>
      <c r="O44" s="66"/>
      <c r="P44" s="74"/>
      <c r="Q44" s="66"/>
      <c r="R44" s="66"/>
      <c r="S44" s="66"/>
      <c r="T44" s="66"/>
    </row>
    <row r="45" spans="1:20" ht="15">
      <c r="A45" s="35"/>
      <c r="B45" s="35"/>
      <c r="C45" s="35"/>
      <c r="D45" s="34"/>
      <c r="E45" s="46"/>
      <c r="F45" s="34"/>
      <c r="G45" s="44"/>
      <c r="H45" s="36"/>
      <c r="I45" s="35"/>
      <c r="J45" s="36"/>
      <c r="K45" s="36"/>
      <c r="L45" s="35"/>
      <c r="M45" s="36"/>
      <c r="N45" s="35"/>
      <c r="O45" s="35"/>
      <c r="P45" s="36"/>
      <c r="Q45" s="35"/>
      <c r="R45" s="35"/>
      <c r="S45" s="35"/>
      <c r="T45" s="35"/>
    </row>
    <row r="46" spans="1:20" ht="15">
      <c r="A46" s="35"/>
      <c r="B46" s="35"/>
      <c r="C46" s="35"/>
      <c r="D46" s="34"/>
      <c r="E46" s="46"/>
      <c r="F46" s="34"/>
      <c r="G46" s="44"/>
      <c r="H46" s="36"/>
      <c r="I46" s="35"/>
      <c r="J46" s="36"/>
      <c r="K46" s="36"/>
      <c r="L46" s="35"/>
      <c r="M46" s="36"/>
      <c r="N46" s="35"/>
      <c r="O46" s="35"/>
      <c r="P46" s="36"/>
      <c r="Q46" s="35"/>
      <c r="R46" s="35"/>
      <c r="S46" s="35"/>
      <c r="T46" s="35"/>
    </row>
  </sheetData>
  <sheetProtection/>
  <mergeCells count="24">
    <mergeCell ref="A35:U35"/>
    <mergeCell ref="U9:U10"/>
    <mergeCell ref="F9:F10"/>
    <mergeCell ref="G9:G10"/>
    <mergeCell ref="S9:S10"/>
    <mergeCell ref="A11:U11"/>
    <mergeCell ref="A21:U21"/>
    <mergeCell ref="A9:A10"/>
    <mergeCell ref="D9:D10"/>
    <mergeCell ref="E9:E10"/>
    <mergeCell ref="T9:T10"/>
    <mergeCell ref="Q9:Q10"/>
    <mergeCell ref="B9:B10"/>
    <mergeCell ref="C9:C10"/>
    <mergeCell ref="H9:J9"/>
    <mergeCell ref="R9:R10"/>
    <mergeCell ref="N9:P9"/>
    <mergeCell ref="K9:M9"/>
    <mergeCell ref="A1:U1"/>
    <mergeCell ref="A2:U2"/>
    <mergeCell ref="A3:U3"/>
    <mergeCell ref="A4:U4"/>
    <mergeCell ref="A6:U6"/>
    <mergeCell ref="O8:U8"/>
  </mergeCells>
  <printOptions/>
  <pageMargins left="0.25" right="0.25" top="0.75" bottom="0.75" header="0.3" footer="0.3"/>
  <pageSetup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P20" sqref="P20"/>
    </sheetView>
  </sheetViews>
  <sheetFormatPr defaultColWidth="9.140625" defaultRowHeight="12.75"/>
  <cols>
    <col min="1" max="1" width="4.7109375" style="4" customWidth="1"/>
    <col min="2" max="2" width="15.7109375" style="1" customWidth="1"/>
    <col min="3" max="3" width="6.7109375" style="2" customWidth="1"/>
    <col min="4" max="4" width="30.7109375" style="1" customWidth="1"/>
    <col min="5" max="5" width="8.7109375" style="1" customWidth="1"/>
    <col min="6" max="6" width="15.7109375" style="1" hidden="1" customWidth="1"/>
    <col min="7" max="7" width="20.7109375" style="5" customWidth="1"/>
    <col min="8" max="8" width="6.7109375" style="6" customWidth="1"/>
    <col min="9" max="9" width="9.7109375" style="21" customWidth="1"/>
    <col min="10" max="10" width="4.7109375" style="18" customWidth="1"/>
    <col min="11" max="11" width="6.7109375" style="19" customWidth="1"/>
    <col min="12" max="12" width="9.7109375" style="21" customWidth="1"/>
    <col min="13" max="13" width="4.7109375" style="8" customWidth="1"/>
    <col min="14" max="14" width="6.7109375" style="19" customWidth="1"/>
    <col min="15" max="15" width="9.7109375" style="21" customWidth="1"/>
    <col min="16" max="16" width="4.7109375" style="8" customWidth="1"/>
    <col min="17" max="17" width="4.7109375" style="20" customWidth="1"/>
    <col min="18" max="18" width="6.7109375" style="20" customWidth="1"/>
    <col min="19" max="19" width="9.7109375" style="14" customWidth="1"/>
    <col min="20" max="20" width="6.7109375" style="1" hidden="1" customWidth="1"/>
    <col min="21" max="16384" width="9.140625" style="1" customWidth="1"/>
  </cols>
  <sheetData>
    <row r="1" spans="1:20" s="2" customFormat="1" ht="24.75" customHeight="1">
      <c r="A1" s="308" t="s">
        <v>150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</row>
    <row r="2" spans="1:20" ht="24.75" customHeight="1">
      <c r="A2" s="311" t="s">
        <v>148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</row>
    <row r="3" spans="1:20" s="17" customFormat="1" ht="24.75" customHeight="1">
      <c r="A3" s="309" t="s">
        <v>219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</row>
    <row r="4" spans="1:20" s="17" customFormat="1" ht="24.75" customHeight="1">
      <c r="A4" s="308" t="s">
        <v>163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</row>
    <row r="5" spans="1:19" s="17" customFormat="1" ht="15" customHeight="1">
      <c r="A5" s="214"/>
      <c r="B5" s="214"/>
      <c r="C5" s="214"/>
      <c r="D5" s="214"/>
      <c r="E5" s="214"/>
      <c r="F5" s="214"/>
      <c r="G5" s="214"/>
      <c r="H5" s="217"/>
      <c r="I5" s="214"/>
      <c r="J5" s="217"/>
      <c r="K5" s="217"/>
      <c r="L5" s="214"/>
      <c r="M5" s="217"/>
      <c r="N5" s="214"/>
      <c r="O5" s="214"/>
      <c r="P5" s="217"/>
      <c r="Q5" s="214"/>
      <c r="R5" s="214"/>
      <c r="S5" s="214"/>
    </row>
    <row r="6" spans="1:20" ht="15" customHeight="1">
      <c r="A6" s="310" t="s">
        <v>222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</row>
    <row r="7" spans="1:19" ht="15" customHeight="1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</row>
    <row r="8" spans="1:20" s="48" customFormat="1" ht="15" customHeight="1">
      <c r="A8" s="227" t="s">
        <v>2</v>
      </c>
      <c r="B8" s="228"/>
      <c r="C8" s="229"/>
      <c r="D8" s="230"/>
      <c r="E8" s="230"/>
      <c r="F8" s="230"/>
      <c r="G8" s="192"/>
      <c r="H8" s="135"/>
      <c r="I8" s="192"/>
      <c r="J8" s="135"/>
      <c r="K8" s="135"/>
      <c r="L8" s="192"/>
      <c r="M8" s="135"/>
      <c r="N8" s="192"/>
      <c r="O8" s="307" t="s">
        <v>54</v>
      </c>
      <c r="P8" s="307"/>
      <c r="Q8" s="307"/>
      <c r="R8" s="307"/>
      <c r="S8" s="307"/>
      <c r="T8" s="307"/>
    </row>
    <row r="9" spans="1:20" s="2" customFormat="1" ht="15" customHeight="1">
      <c r="A9" s="305" t="s">
        <v>1</v>
      </c>
      <c r="B9" s="300" t="s">
        <v>135</v>
      </c>
      <c r="C9" s="305" t="s">
        <v>9</v>
      </c>
      <c r="D9" s="298" t="s">
        <v>136</v>
      </c>
      <c r="E9" s="305" t="s">
        <v>50</v>
      </c>
      <c r="F9" s="300" t="s">
        <v>16</v>
      </c>
      <c r="G9" s="300" t="s">
        <v>10</v>
      </c>
      <c r="H9" s="345" t="s">
        <v>33</v>
      </c>
      <c r="I9" s="346"/>
      <c r="J9" s="347"/>
      <c r="K9" s="345" t="s">
        <v>11</v>
      </c>
      <c r="L9" s="346"/>
      <c r="M9" s="347"/>
      <c r="N9" s="345" t="s">
        <v>34</v>
      </c>
      <c r="O9" s="346"/>
      <c r="P9" s="347"/>
      <c r="Q9" s="342" t="s">
        <v>12</v>
      </c>
      <c r="R9" s="305" t="s">
        <v>13</v>
      </c>
      <c r="S9" s="354" t="s">
        <v>86</v>
      </c>
      <c r="T9" s="305" t="s">
        <v>87</v>
      </c>
    </row>
    <row r="10" spans="1:20" s="2" customFormat="1" ht="45" customHeight="1">
      <c r="A10" s="344"/>
      <c r="B10" s="323"/>
      <c r="C10" s="344"/>
      <c r="D10" s="325"/>
      <c r="E10" s="344"/>
      <c r="F10" s="323"/>
      <c r="G10" s="323"/>
      <c r="H10" s="133" t="s">
        <v>88</v>
      </c>
      <c r="I10" s="75" t="s">
        <v>0</v>
      </c>
      <c r="J10" s="133" t="s">
        <v>1</v>
      </c>
      <c r="K10" s="133" t="s">
        <v>88</v>
      </c>
      <c r="L10" s="75" t="s">
        <v>0</v>
      </c>
      <c r="M10" s="133" t="s">
        <v>1</v>
      </c>
      <c r="N10" s="133" t="s">
        <v>88</v>
      </c>
      <c r="O10" s="75" t="s">
        <v>0</v>
      </c>
      <c r="P10" s="133" t="s">
        <v>1</v>
      </c>
      <c r="Q10" s="343"/>
      <c r="R10" s="344"/>
      <c r="S10" s="354"/>
      <c r="T10" s="330"/>
    </row>
    <row r="11" spans="1:20" s="2" customFormat="1" ht="19.5" customHeight="1">
      <c r="A11" s="353" t="s">
        <v>89</v>
      </c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</row>
    <row r="12" spans="1:20" s="16" customFormat="1" ht="31.5" customHeight="1">
      <c r="A12" s="174">
        <v>1</v>
      </c>
      <c r="B12" s="82" t="s">
        <v>107</v>
      </c>
      <c r="C12" s="94">
        <v>1</v>
      </c>
      <c r="D12" s="208" t="s">
        <v>133</v>
      </c>
      <c r="E12" s="93" t="s">
        <v>52</v>
      </c>
      <c r="F12" s="252" t="s">
        <v>37</v>
      </c>
      <c r="G12" s="78" t="s">
        <v>55</v>
      </c>
      <c r="H12" s="94">
        <v>191.5</v>
      </c>
      <c r="I12" s="157">
        <f>ROUND(H12/290,5)</f>
        <v>0.66034</v>
      </c>
      <c r="J12" s="94">
        <v>1</v>
      </c>
      <c r="K12" s="94">
        <v>200</v>
      </c>
      <c r="L12" s="157">
        <f>ROUND(K12/290,5)</f>
        <v>0.68966</v>
      </c>
      <c r="M12" s="94">
        <v>1</v>
      </c>
      <c r="N12" s="94">
        <v>200</v>
      </c>
      <c r="O12" s="157">
        <f>ROUND(N12/290,5)</f>
        <v>0.68966</v>
      </c>
      <c r="P12" s="94">
        <v>1</v>
      </c>
      <c r="Q12" s="94"/>
      <c r="R12" s="94">
        <f>H12+K12+N12</f>
        <v>591.5</v>
      </c>
      <c r="S12" s="283">
        <f>ROUND(R12/3/290,5)</f>
        <v>0.67989</v>
      </c>
      <c r="T12" s="200"/>
    </row>
    <row r="13" spans="1:20" s="16" customFormat="1" ht="31.5" customHeight="1">
      <c r="A13" s="174">
        <v>2</v>
      </c>
      <c r="B13" s="155" t="s">
        <v>118</v>
      </c>
      <c r="C13" s="94">
        <v>2</v>
      </c>
      <c r="D13" s="92" t="s">
        <v>119</v>
      </c>
      <c r="E13" s="93" t="s">
        <v>24</v>
      </c>
      <c r="F13" s="251" t="s">
        <v>78</v>
      </c>
      <c r="G13" s="78" t="s">
        <v>55</v>
      </c>
      <c r="H13" s="94">
        <v>187</v>
      </c>
      <c r="I13" s="157">
        <f>ROUND(H13/290,5)</f>
        <v>0.64483</v>
      </c>
      <c r="J13" s="94">
        <v>3</v>
      </c>
      <c r="K13" s="94">
        <v>198</v>
      </c>
      <c r="L13" s="157">
        <f>ROUND(K13/290,5)</f>
        <v>0.68276</v>
      </c>
      <c r="M13" s="94">
        <v>2</v>
      </c>
      <c r="N13" s="94">
        <v>196.5</v>
      </c>
      <c r="O13" s="157">
        <f>ROUND(N13/290,5)</f>
        <v>0.67759</v>
      </c>
      <c r="P13" s="94">
        <v>2</v>
      </c>
      <c r="Q13" s="94"/>
      <c r="R13" s="94">
        <f>H13+K13+N13</f>
        <v>581.5</v>
      </c>
      <c r="S13" s="283">
        <f>ROUND(R13/3/290,5)</f>
        <v>0.66839</v>
      </c>
      <c r="T13" s="200"/>
    </row>
    <row r="14" spans="1:20" s="16" customFormat="1" ht="31.5" customHeight="1">
      <c r="A14" s="174">
        <v>3</v>
      </c>
      <c r="B14" s="106" t="s">
        <v>112</v>
      </c>
      <c r="C14" s="94" t="s">
        <v>56</v>
      </c>
      <c r="D14" s="96" t="s">
        <v>113</v>
      </c>
      <c r="E14" s="93" t="s">
        <v>45</v>
      </c>
      <c r="F14" s="252"/>
      <c r="G14" s="90" t="s">
        <v>73</v>
      </c>
      <c r="H14" s="94">
        <v>188.5</v>
      </c>
      <c r="I14" s="157">
        <f>ROUND(H14/290,5)</f>
        <v>0.65</v>
      </c>
      <c r="J14" s="94">
        <v>2</v>
      </c>
      <c r="K14" s="94">
        <v>191</v>
      </c>
      <c r="L14" s="157">
        <f>ROUND(K14/290,5)</f>
        <v>0.65862</v>
      </c>
      <c r="M14" s="94">
        <v>3</v>
      </c>
      <c r="N14" s="94">
        <v>192.5</v>
      </c>
      <c r="O14" s="157">
        <f>ROUND(N14/290,5)</f>
        <v>0.66379</v>
      </c>
      <c r="P14" s="94">
        <v>3</v>
      </c>
      <c r="Q14" s="94"/>
      <c r="R14" s="94">
        <f>H14+K14+N14</f>
        <v>572</v>
      </c>
      <c r="S14" s="283">
        <f>ROUND(R14/3/290,5)</f>
        <v>0.65747</v>
      </c>
      <c r="T14" s="200"/>
    </row>
    <row r="15" spans="1:20" ht="31.5" customHeight="1">
      <c r="A15" s="174">
        <v>4</v>
      </c>
      <c r="B15" s="155" t="s">
        <v>118</v>
      </c>
      <c r="C15" s="94">
        <v>2</v>
      </c>
      <c r="D15" s="95" t="s">
        <v>115</v>
      </c>
      <c r="E15" s="88" t="s">
        <v>74</v>
      </c>
      <c r="F15" s="88" t="s">
        <v>75</v>
      </c>
      <c r="G15" s="78" t="s">
        <v>55</v>
      </c>
      <c r="H15" s="94">
        <v>170.5</v>
      </c>
      <c r="I15" s="144">
        <f>ROUND(H15/290,5)</f>
        <v>0.58793</v>
      </c>
      <c r="J15" s="94">
        <v>4</v>
      </c>
      <c r="K15" s="94">
        <v>186</v>
      </c>
      <c r="L15" s="144">
        <f>ROUND(K15/290,5)</f>
        <v>0.64138</v>
      </c>
      <c r="M15" s="94">
        <v>4</v>
      </c>
      <c r="N15" s="94">
        <v>177.5</v>
      </c>
      <c r="O15" s="144">
        <f>ROUND(N15/290,5)</f>
        <v>0.61207</v>
      </c>
      <c r="P15" s="94">
        <v>4</v>
      </c>
      <c r="Q15" s="94"/>
      <c r="R15" s="94">
        <f>H15+K15+N15</f>
        <v>534</v>
      </c>
      <c r="S15" s="283">
        <f>ROUND(R15/3/290,5)</f>
        <v>0.61379</v>
      </c>
      <c r="T15" s="201"/>
    </row>
    <row r="16" spans="1:19" ht="15" customHeight="1">
      <c r="A16" s="66"/>
      <c r="B16" s="221"/>
      <c r="C16" s="222"/>
      <c r="D16" s="67"/>
      <c r="E16" s="67"/>
      <c r="F16" s="67"/>
      <c r="G16" s="226"/>
      <c r="H16" s="74"/>
      <c r="I16" s="66"/>
      <c r="J16" s="74"/>
      <c r="K16" s="74"/>
      <c r="L16" s="66"/>
      <c r="M16" s="74"/>
      <c r="N16" s="66"/>
      <c r="O16" s="66"/>
      <c r="P16" s="74"/>
      <c r="Q16" s="66"/>
      <c r="R16" s="66"/>
      <c r="S16" s="66"/>
    </row>
    <row r="17" spans="1:19" ht="15" customHeight="1">
      <c r="A17" s="221"/>
      <c r="B17" s="136" t="s">
        <v>3</v>
      </c>
      <c r="C17" s="137"/>
      <c r="D17" s="73"/>
      <c r="E17" s="138"/>
      <c r="F17" s="73"/>
      <c r="G17" s="138" t="s">
        <v>142</v>
      </c>
      <c r="H17" s="173"/>
      <c r="I17" s="173"/>
      <c r="J17" s="139"/>
      <c r="K17" s="139"/>
      <c r="L17" s="73"/>
      <c r="M17" s="74"/>
      <c r="N17" s="66"/>
      <c r="O17" s="66"/>
      <c r="P17" s="74"/>
      <c r="Q17" s="66"/>
      <c r="R17" s="66"/>
      <c r="S17" s="66"/>
    </row>
    <row r="18" spans="1:19" ht="15" customHeight="1">
      <c r="A18" s="66"/>
      <c r="B18" s="137"/>
      <c r="C18" s="137"/>
      <c r="D18" s="138"/>
      <c r="E18" s="138"/>
      <c r="F18" s="73"/>
      <c r="G18" s="139"/>
      <c r="H18" s="139"/>
      <c r="I18" s="73"/>
      <c r="J18" s="139"/>
      <c r="K18" s="139"/>
      <c r="L18" s="73"/>
      <c r="M18" s="74"/>
      <c r="N18" s="66"/>
      <c r="O18" s="66"/>
      <c r="P18" s="74"/>
      <c r="Q18" s="66"/>
      <c r="R18" s="66"/>
      <c r="S18" s="66"/>
    </row>
    <row r="19" spans="1:19" ht="15" customHeight="1">
      <c r="A19" s="221"/>
      <c r="B19" s="136" t="s">
        <v>4</v>
      </c>
      <c r="C19" s="137"/>
      <c r="D19" s="73"/>
      <c r="E19" s="138"/>
      <c r="F19" s="73"/>
      <c r="G19" s="138" t="s">
        <v>143</v>
      </c>
      <c r="H19" s="173"/>
      <c r="I19" s="73"/>
      <c r="J19" s="139"/>
      <c r="K19" s="139"/>
      <c r="L19" s="73"/>
      <c r="M19" s="74"/>
      <c r="N19" s="66"/>
      <c r="O19" s="66"/>
      <c r="P19" s="74"/>
      <c r="Q19" s="66"/>
      <c r="R19" s="66"/>
      <c r="S19" s="66"/>
    </row>
  </sheetData>
  <sheetProtection/>
  <mergeCells count="21">
    <mergeCell ref="A11:T11"/>
    <mergeCell ref="Q9:Q10"/>
    <mergeCell ref="S9:S10"/>
    <mergeCell ref="K9:M9"/>
    <mergeCell ref="D9:D10"/>
    <mergeCell ref="E9:E10"/>
    <mergeCell ref="H9:J9"/>
    <mergeCell ref="F9:F10"/>
    <mergeCell ref="A9:A10"/>
    <mergeCell ref="A1:T1"/>
    <mergeCell ref="A2:T2"/>
    <mergeCell ref="A3:T3"/>
    <mergeCell ref="A4:T4"/>
    <mergeCell ref="A6:T6"/>
    <mergeCell ref="T9:T10"/>
    <mergeCell ref="O8:T8"/>
    <mergeCell ref="N9:P9"/>
    <mergeCell ref="R9:R10"/>
    <mergeCell ref="B9:B10"/>
    <mergeCell ref="C9:C10"/>
    <mergeCell ref="G9:G10"/>
  </mergeCells>
  <printOptions/>
  <pageMargins left="0.25" right="0.25" top="0.75" bottom="0.75" header="0.3" footer="0.3"/>
  <pageSetup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M20" sqref="M20"/>
    </sheetView>
  </sheetViews>
  <sheetFormatPr defaultColWidth="9.140625" defaultRowHeight="12.75"/>
  <cols>
    <col min="1" max="1" width="3.7109375" style="33" customWidth="1"/>
    <col min="2" max="2" width="15.7109375" style="32" customWidth="1"/>
    <col min="3" max="3" width="6.7109375" style="32" customWidth="1"/>
    <col min="4" max="4" width="30.7109375" style="32" customWidth="1"/>
    <col min="5" max="5" width="8.7109375" style="32" customWidth="1"/>
    <col min="6" max="6" width="15.7109375" style="32" hidden="1" customWidth="1"/>
    <col min="7" max="7" width="20.7109375" style="32" customWidth="1"/>
    <col min="8" max="8" width="6.7109375" style="33" customWidth="1"/>
    <col min="9" max="9" width="9.7109375" style="33" customWidth="1"/>
    <col min="10" max="10" width="4.7109375" style="32" customWidth="1"/>
    <col min="11" max="11" width="6.7109375" style="32" customWidth="1"/>
    <col min="12" max="12" width="9.7109375" style="32" customWidth="1"/>
    <col min="13" max="13" width="4.7109375" style="32" customWidth="1"/>
    <col min="14" max="14" width="6.7109375" style="32" customWidth="1"/>
    <col min="15" max="15" width="9.7109375" style="32" customWidth="1"/>
    <col min="16" max="17" width="4.7109375" style="32" customWidth="1"/>
    <col min="18" max="18" width="6.7109375" style="32" customWidth="1"/>
    <col min="19" max="19" width="9.7109375" style="32" customWidth="1"/>
    <col min="20" max="16384" width="9.140625" style="32" customWidth="1"/>
  </cols>
  <sheetData>
    <row r="1" spans="1:19" ht="24.75" customHeight="1">
      <c r="A1" s="308" t="s">
        <v>150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</row>
    <row r="2" spans="1:19" ht="24.75" customHeight="1">
      <c r="A2" s="311" t="s">
        <v>148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</row>
    <row r="3" spans="1:19" ht="24.75" customHeight="1">
      <c r="A3" s="309" t="s">
        <v>219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</row>
    <row r="4" spans="1:19" ht="24.75" customHeight="1">
      <c r="A4" s="308" t="s">
        <v>239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</row>
    <row r="5" spans="1:19" ht="1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ht="15" customHeight="1">
      <c r="A6" s="310" t="s">
        <v>218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</row>
    <row r="7" spans="1:19" ht="15" customHeight="1">
      <c r="A7" s="66"/>
      <c r="B7" s="66"/>
      <c r="C7" s="66"/>
      <c r="D7" s="67"/>
      <c r="E7" s="67"/>
      <c r="F7" s="67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19" ht="15" customHeight="1">
      <c r="A8" s="227" t="s">
        <v>2</v>
      </c>
      <c r="B8" s="228"/>
      <c r="C8" s="229"/>
      <c r="D8" s="230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307" t="s">
        <v>54</v>
      </c>
      <c r="Q8" s="307"/>
      <c r="R8" s="307"/>
      <c r="S8" s="307"/>
    </row>
    <row r="9" spans="1:19" ht="15" customHeight="1">
      <c r="A9" s="294" t="s">
        <v>1</v>
      </c>
      <c r="B9" s="296" t="s">
        <v>135</v>
      </c>
      <c r="C9" s="294" t="s">
        <v>9</v>
      </c>
      <c r="D9" s="298" t="s">
        <v>136</v>
      </c>
      <c r="E9" s="300" t="s">
        <v>50</v>
      </c>
      <c r="F9" s="300" t="s">
        <v>16</v>
      </c>
      <c r="G9" s="312" t="s">
        <v>10</v>
      </c>
      <c r="H9" s="289" t="s">
        <v>34</v>
      </c>
      <c r="I9" s="290"/>
      <c r="J9" s="291"/>
      <c r="K9" s="289" t="s">
        <v>11</v>
      </c>
      <c r="L9" s="290"/>
      <c r="M9" s="291"/>
      <c r="N9" s="289" t="s">
        <v>33</v>
      </c>
      <c r="O9" s="290"/>
      <c r="P9" s="291"/>
      <c r="Q9" s="292" t="s">
        <v>12</v>
      </c>
      <c r="R9" s="303" t="s">
        <v>13</v>
      </c>
      <c r="S9" s="354" t="s">
        <v>86</v>
      </c>
    </row>
    <row r="10" spans="1:19" ht="45" customHeight="1">
      <c r="A10" s="317"/>
      <c r="B10" s="324"/>
      <c r="C10" s="317"/>
      <c r="D10" s="325"/>
      <c r="E10" s="318"/>
      <c r="F10" s="323"/>
      <c r="G10" s="319"/>
      <c r="H10" s="133" t="s">
        <v>88</v>
      </c>
      <c r="I10" s="134" t="s">
        <v>0</v>
      </c>
      <c r="J10" s="133" t="s">
        <v>1</v>
      </c>
      <c r="K10" s="133" t="s">
        <v>88</v>
      </c>
      <c r="L10" s="134" t="s">
        <v>0</v>
      </c>
      <c r="M10" s="133" t="s">
        <v>1</v>
      </c>
      <c r="N10" s="133" t="s">
        <v>88</v>
      </c>
      <c r="O10" s="134" t="s">
        <v>0</v>
      </c>
      <c r="P10" s="133" t="s">
        <v>1</v>
      </c>
      <c r="Q10" s="326"/>
      <c r="R10" s="329"/>
      <c r="S10" s="354"/>
    </row>
    <row r="11" spans="1:19" ht="31.5" customHeight="1">
      <c r="A11" s="158">
        <v>1</v>
      </c>
      <c r="B11" s="155" t="s">
        <v>237</v>
      </c>
      <c r="C11" s="152" t="s">
        <v>62</v>
      </c>
      <c r="D11" s="92" t="s">
        <v>238</v>
      </c>
      <c r="E11" s="79" t="s">
        <v>249</v>
      </c>
      <c r="F11" s="252" t="s">
        <v>63</v>
      </c>
      <c r="G11" s="78" t="s">
        <v>55</v>
      </c>
      <c r="H11" s="262">
        <v>275</v>
      </c>
      <c r="I11" s="263">
        <f>ROUND(H11/420,5)</f>
        <v>0.65476</v>
      </c>
      <c r="J11" s="262">
        <v>1</v>
      </c>
      <c r="K11" s="262">
        <v>274</v>
      </c>
      <c r="L11" s="263">
        <f>ROUND(K11/420,5)</f>
        <v>0.65238</v>
      </c>
      <c r="M11" s="262">
        <v>1</v>
      </c>
      <c r="N11" s="262">
        <v>275</v>
      </c>
      <c r="O11" s="263">
        <f>ROUND(N11/420,5)</f>
        <v>0.65476</v>
      </c>
      <c r="P11" s="262">
        <v>1</v>
      </c>
      <c r="Q11" s="262"/>
      <c r="R11" s="262">
        <f>H11+K11+N11</f>
        <v>824</v>
      </c>
      <c r="S11" s="281">
        <f>ROUND(R11/420/3,5)</f>
        <v>0.65397</v>
      </c>
    </row>
    <row r="12" spans="1:19" ht="15.75">
      <c r="A12" s="66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</row>
    <row r="13" spans="1:19" ht="15.75">
      <c r="A13" s="66"/>
      <c r="B13" s="136" t="s">
        <v>3</v>
      </c>
      <c r="C13" s="137"/>
      <c r="D13" s="73"/>
      <c r="E13" s="73"/>
      <c r="F13" s="138"/>
      <c r="G13" s="73" t="s">
        <v>137</v>
      </c>
      <c r="H13" s="139"/>
      <c r="I13" s="73"/>
      <c r="J13" s="73"/>
      <c r="K13" s="66"/>
      <c r="L13" s="66"/>
      <c r="M13" s="66"/>
      <c r="N13" s="66"/>
      <c r="O13" s="66"/>
      <c r="P13" s="66"/>
      <c r="Q13" s="66"/>
      <c r="R13" s="66"/>
      <c r="S13" s="66"/>
    </row>
    <row r="14" spans="1:19" ht="15.75">
      <c r="A14" s="66"/>
      <c r="B14" s="73"/>
      <c r="C14" s="73"/>
      <c r="D14" s="73"/>
      <c r="E14" s="73"/>
      <c r="F14" s="138"/>
      <c r="G14" s="73"/>
      <c r="H14" s="139"/>
      <c r="I14" s="73"/>
      <c r="J14" s="73"/>
      <c r="K14" s="66"/>
      <c r="L14" s="66"/>
      <c r="M14" s="66"/>
      <c r="N14" s="66"/>
      <c r="O14" s="66"/>
      <c r="P14" s="66"/>
      <c r="Q14" s="66"/>
      <c r="R14" s="66"/>
      <c r="S14" s="66"/>
    </row>
    <row r="15" spans="1:19" ht="15.75">
      <c r="A15" s="68"/>
      <c r="B15" s="136" t="s">
        <v>4</v>
      </c>
      <c r="C15" s="137"/>
      <c r="D15" s="73"/>
      <c r="E15" s="73"/>
      <c r="F15" s="138"/>
      <c r="G15" s="73" t="s">
        <v>138</v>
      </c>
      <c r="H15" s="139"/>
      <c r="I15" s="73"/>
      <c r="J15" s="73"/>
      <c r="K15" s="68"/>
      <c r="L15" s="68"/>
      <c r="M15" s="68"/>
      <c r="N15" s="68"/>
      <c r="O15" s="68"/>
      <c r="P15" s="68"/>
      <c r="Q15" s="68"/>
      <c r="R15" s="68"/>
      <c r="S15" s="68"/>
    </row>
  </sheetData>
  <sheetProtection/>
  <mergeCells count="19">
    <mergeCell ref="Q9:Q10"/>
    <mergeCell ref="R9:R10"/>
    <mergeCell ref="S9:S10"/>
    <mergeCell ref="C9:C10"/>
    <mergeCell ref="D9:D10"/>
    <mergeCell ref="E9:E10"/>
    <mergeCell ref="H9:J9"/>
    <mergeCell ref="K9:M9"/>
    <mergeCell ref="N9:P9"/>
    <mergeCell ref="A1:S1"/>
    <mergeCell ref="F9:F10"/>
    <mergeCell ref="G9:G10"/>
    <mergeCell ref="A2:S2"/>
    <mergeCell ref="A3:S3"/>
    <mergeCell ref="A4:S4"/>
    <mergeCell ref="A6:S6"/>
    <mergeCell ref="P8:S8"/>
    <mergeCell ref="A9:A10"/>
    <mergeCell ref="B9:B10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3"/>
  <sheetViews>
    <sheetView workbookViewId="0" topLeftCell="A1">
      <selection activeCell="G25" sqref="G25"/>
    </sheetView>
  </sheetViews>
  <sheetFormatPr defaultColWidth="9.140625" defaultRowHeight="12.75"/>
  <cols>
    <col min="1" max="1" width="4.7109375" style="4" customWidth="1"/>
    <col min="2" max="2" width="15.7109375" style="1" customWidth="1"/>
    <col min="3" max="3" width="6.7109375" style="2" customWidth="1"/>
    <col min="4" max="4" width="30.7109375" style="1" customWidth="1"/>
    <col min="5" max="5" width="8.7109375" style="1" customWidth="1"/>
    <col min="6" max="6" width="15.7109375" style="1" hidden="1" customWidth="1"/>
    <col min="7" max="7" width="20.7109375" style="5" customWidth="1"/>
    <col min="8" max="8" width="6.7109375" style="10" customWidth="1"/>
    <col min="9" max="9" width="9.7109375" style="9" customWidth="1"/>
    <col min="10" max="10" width="4.7109375" style="11" customWidth="1"/>
    <col min="11" max="11" width="6.7109375" style="12" customWidth="1"/>
    <col min="12" max="12" width="9.7109375" style="11" customWidth="1"/>
    <col min="13" max="13" width="4.7109375" style="13" customWidth="1"/>
    <col min="14" max="14" width="6.7109375" style="14" customWidth="1"/>
    <col min="15" max="15" width="9.7109375" style="1" customWidth="1"/>
    <col min="16" max="17" width="4.7109375" style="1" customWidth="1"/>
    <col min="18" max="18" width="6.7109375" style="1" customWidth="1"/>
    <col min="19" max="19" width="9.7109375" style="1" customWidth="1"/>
    <col min="20" max="16384" width="9.140625" style="1" customWidth="1"/>
  </cols>
  <sheetData>
    <row r="1" spans="1:19" s="2" customFormat="1" ht="24.75" customHeight="1">
      <c r="A1" s="308" t="s">
        <v>150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</row>
    <row r="2" spans="1:19" s="2" customFormat="1" ht="24.75" customHeight="1">
      <c r="A2" s="311" t="s">
        <v>148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</row>
    <row r="3" spans="1:19" s="17" customFormat="1" ht="24.75" customHeight="1">
      <c r="A3" s="338" t="s">
        <v>219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</row>
    <row r="4" spans="1:19" s="17" customFormat="1" ht="24.75" customHeight="1">
      <c r="A4" s="337" t="s">
        <v>147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</row>
    <row r="5" spans="1:19" s="17" customFormat="1" ht="1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183"/>
      <c r="P5" s="183"/>
      <c r="Q5" s="183"/>
      <c r="R5" s="183"/>
      <c r="S5" s="183"/>
    </row>
    <row r="6" spans="1:19" s="2" customFormat="1" ht="15" customHeight="1">
      <c r="A6" s="310" t="s">
        <v>223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</row>
    <row r="7" spans="1:19" s="2" customFormat="1" ht="15" customHeight="1">
      <c r="A7" s="66"/>
      <c r="B7" s="66"/>
      <c r="C7" s="66"/>
      <c r="D7" s="67"/>
      <c r="E7" s="67"/>
      <c r="F7" s="67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19" s="48" customFormat="1" ht="15" customHeight="1">
      <c r="A8" s="227" t="s">
        <v>2</v>
      </c>
      <c r="B8" s="228"/>
      <c r="C8" s="229"/>
      <c r="D8" s="230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359" t="s">
        <v>54</v>
      </c>
      <c r="Q8" s="359"/>
      <c r="R8" s="359"/>
      <c r="S8" s="359"/>
    </row>
    <row r="9" spans="1:20" s="16" customFormat="1" ht="15" customHeight="1">
      <c r="A9" s="356" t="s">
        <v>1</v>
      </c>
      <c r="B9" s="358" t="s">
        <v>135</v>
      </c>
      <c r="C9" s="356" t="s">
        <v>9</v>
      </c>
      <c r="D9" s="298" t="s">
        <v>140</v>
      </c>
      <c r="E9" s="300" t="s">
        <v>50</v>
      </c>
      <c r="F9" s="300" t="s">
        <v>16</v>
      </c>
      <c r="G9" s="358" t="s">
        <v>10</v>
      </c>
      <c r="H9" s="358" t="s">
        <v>43</v>
      </c>
      <c r="I9" s="358"/>
      <c r="J9" s="358"/>
      <c r="K9" s="358" t="s">
        <v>47</v>
      </c>
      <c r="L9" s="358"/>
      <c r="M9" s="358"/>
      <c r="N9" s="358" t="s">
        <v>44</v>
      </c>
      <c r="O9" s="358"/>
      <c r="P9" s="358"/>
      <c r="Q9" s="360" t="s">
        <v>12</v>
      </c>
      <c r="R9" s="356" t="s">
        <v>13</v>
      </c>
      <c r="S9" s="294" t="s">
        <v>86</v>
      </c>
      <c r="T9" s="361"/>
    </row>
    <row r="10" spans="1:20" s="16" customFormat="1" ht="45" customHeight="1">
      <c r="A10" s="294"/>
      <c r="B10" s="296"/>
      <c r="C10" s="294"/>
      <c r="D10" s="299"/>
      <c r="E10" s="318"/>
      <c r="F10" s="323"/>
      <c r="G10" s="296"/>
      <c r="H10" s="133" t="s">
        <v>88</v>
      </c>
      <c r="I10" s="134" t="s">
        <v>0</v>
      </c>
      <c r="J10" s="133" t="s">
        <v>1</v>
      </c>
      <c r="K10" s="133" t="s">
        <v>88</v>
      </c>
      <c r="L10" s="134" t="s">
        <v>0</v>
      </c>
      <c r="M10" s="133" t="s">
        <v>1</v>
      </c>
      <c r="N10" s="133" t="s">
        <v>88</v>
      </c>
      <c r="O10" s="134" t="s">
        <v>0</v>
      </c>
      <c r="P10" s="133" t="s">
        <v>1</v>
      </c>
      <c r="Q10" s="292"/>
      <c r="R10" s="294"/>
      <c r="S10" s="357"/>
      <c r="T10" s="361"/>
    </row>
    <row r="11" spans="1:19" s="16" customFormat="1" ht="19.5" customHeight="1">
      <c r="A11" s="320" t="s">
        <v>7</v>
      </c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2"/>
    </row>
    <row r="12" spans="1:19" s="16" customFormat="1" ht="31.5" customHeight="1">
      <c r="A12" s="60">
        <v>1</v>
      </c>
      <c r="B12" s="155" t="s">
        <v>175</v>
      </c>
      <c r="C12" s="53" t="s">
        <v>56</v>
      </c>
      <c r="D12" s="184" t="s">
        <v>181</v>
      </c>
      <c r="E12" s="88" t="s">
        <v>67</v>
      </c>
      <c r="F12" s="255" t="s">
        <v>176</v>
      </c>
      <c r="G12" s="78" t="s">
        <v>55</v>
      </c>
      <c r="H12" s="61">
        <v>131.5</v>
      </c>
      <c r="I12" s="157">
        <f>ROUND(H12/190,5)</f>
        <v>0.69211</v>
      </c>
      <c r="J12" s="61">
        <v>1</v>
      </c>
      <c r="K12" s="61">
        <v>130</v>
      </c>
      <c r="L12" s="157">
        <f>ROUND(K12/190,5)</f>
        <v>0.68421</v>
      </c>
      <c r="M12" s="61">
        <v>1</v>
      </c>
      <c r="N12" s="61">
        <v>125.5</v>
      </c>
      <c r="O12" s="157">
        <f>ROUND(N12/190,5)</f>
        <v>0.66053</v>
      </c>
      <c r="P12" s="61">
        <v>1</v>
      </c>
      <c r="Q12" s="61"/>
      <c r="R12" s="142">
        <f>H12+K12+N12</f>
        <v>387</v>
      </c>
      <c r="S12" s="283">
        <f>ROUND(R12/3/190,5)</f>
        <v>0.67895</v>
      </c>
    </row>
    <row r="13" spans="1:19" s="16" customFormat="1" ht="19.5" customHeight="1">
      <c r="A13" s="314" t="s">
        <v>15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55"/>
    </row>
    <row r="14" spans="1:19" s="16" customFormat="1" ht="31.5" customHeight="1">
      <c r="A14" s="199">
        <v>1</v>
      </c>
      <c r="B14" s="270" t="s">
        <v>178</v>
      </c>
      <c r="C14" s="152" t="s">
        <v>56</v>
      </c>
      <c r="D14" s="155" t="s">
        <v>154</v>
      </c>
      <c r="E14" s="93" t="s">
        <v>35</v>
      </c>
      <c r="F14" s="252" t="s">
        <v>36</v>
      </c>
      <c r="G14" s="78" t="s">
        <v>55</v>
      </c>
      <c r="H14" s="152">
        <v>127</v>
      </c>
      <c r="I14" s="157">
        <f>ROUND(H14/190,5)</f>
        <v>0.66842</v>
      </c>
      <c r="J14" s="152">
        <v>2</v>
      </c>
      <c r="K14" s="152">
        <v>132.5</v>
      </c>
      <c r="L14" s="157">
        <f>ROUND(K14/190,5)</f>
        <v>0.69737</v>
      </c>
      <c r="M14" s="152">
        <v>1</v>
      </c>
      <c r="N14" s="152">
        <v>129</v>
      </c>
      <c r="O14" s="157">
        <f>ROUND(N14/190,5)</f>
        <v>0.67895</v>
      </c>
      <c r="P14" s="152">
        <v>1</v>
      </c>
      <c r="Q14" s="152"/>
      <c r="R14" s="152">
        <f>H14+K14+N14</f>
        <v>388.5</v>
      </c>
      <c r="S14" s="283">
        <f>ROUND(R14/3/190,5)</f>
        <v>0.68158</v>
      </c>
    </row>
    <row r="15" spans="1:19" s="16" customFormat="1" ht="31.5" customHeight="1">
      <c r="A15" s="199">
        <v>2</v>
      </c>
      <c r="B15" s="269" t="s">
        <v>180</v>
      </c>
      <c r="C15" s="111" t="s">
        <v>56</v>
      </c>
      <c r="D15" s="83" t="s">
        <v>212</v>
      </c>
      <c r="E15" s="100"/>
      <c r="F15" s="85" t="s">
        <v>202</v>
      </c>
      <c r="G15" s="153" t="s">
        <v>159</v>
      </c>
      <c r="H15" s="152">
        <v>128</v>
      </c>
      <c r="I15" s="157">
        <f>ROUND(H15/190,5)</f>
        <v>0.67368</v>
      </c>
      <c r="J15" s="152">
        <v>1</v>
      </c>
      <c r="K15" s="152">
        <v>128.5</v>
      </c>
      <c r="L15" s="157">
        <f>ROUND(K15/190,5)</f>
        <v>0.67632</v>
      </c>
      <c r="M15" s="152">
        <v>2</v>
      </c>
      <c r="N15" s="152">
        <v>127</v>
      </c>
      <c r="O15" s="157">
        <f>ROUND(N15/190,5)</f>
        <v>0.66842</v>
      </c>
      <c r="P15" s="152">
        <v>2</v>
      </c>
      <c r="Q15" s="152"/>
      <c r="R15" s="152">
        <f>H15+K15+N15</f>
        <v>383.5</v>
      </c>
      <c r="S15" s="283">
        <f>ROUND(R15/3/190,5)</f>
        <v>0.67281</v>
      </c>
    </row>
    <row r="16" spans="1:19" s="2" customFormat="1" ht="31.5" customHeight="1">
      <c r="A16" s="199">
        <v>3</v>
      </c>
      <c r="B16" s="213" t="s">
        <v>179</v>
      </c>
      <c r="C16" s="94" t="s">
        <v>56</v>
      </c>
      <c r="D16" s="83" t="s">
        <v>160</v>
      </c>
      <c r="E16" s="84"/>
      <c r="F16" s="86"/>
      <c r="G16" s="112" t="s">
        <v>159</v>
      </c>
      <c r="H16" s="152">
        <v>123.5</v>
      </c>
      <c r="I16" s="157">
        <f>ROUND(H16/190,5)</f>
        <v>0.65</v>
      </c>
      <c r="J16" s="152">
        <v>3</v>
      </c>
      <c r="K16" s="152">
        <v>127.7</v>
      </c>
      <c r="L16" s="157">
        <f>ROUND(K16/190,5)</f>
        <v>0.67211</v>
      </c>
      <c r="M16" s="152">
        <v>3</v>
      </c>
      <c r="N16" s="152">
        <v>125</v>
      </c>
      <c r="O16" s="157">
        <f>ROUND(N16/190,5)</f>
        <v>0.65789</v>
      </c>
      <c r="P16" s="152">
        <v>3</v>
      </c>
      <c r="Q16" s="152"/>
      <c r="R16" s="152">
        <f>H16+K16+N16</f>
        <v>376.2</v>
      </c>
      <c r="S16" s="283">
        <f>ROUND(R16/3/190,5)</f>
        <v>0.66</v>
      </c>
    </row>
    <row r="17" spans="1:19" ht="31.5" customHeight="1">
      <c r="A17" s="199">
        <v>4</v>
      </c>
      <c r="B17" s="82" t="s">
        <v>177</v>
      </c>
      <c r="C17" s="152" t="s">
        <v>56</v>
      </c>
      <c r="D17" s="211" t="s">
        <v>161</v>
      </c>
      <c r="E17" s="212" t="s">
        <v>30</v>
      </c>
      <c r="F17" s="257" t="s">
        <v>29</v>
      </c>
      <c r="G17" s="112" t="s">
        <v>159</v>
      </c>
      <c r="H17" s="152">
        <v>123.5</v>
      </c>
      <c r="I17" s="157">
        <f>ROUND(H17/190,5)</f>
        <v>0.65</v>
      </c>
      <c r="J17" s="152">
        <v>3</v>
      </c>
      <c r="K17" s="152">
        <v>125</v>
      </c>
      <c r="L17" s="157">
        <f>ROUND(K17/190,5)</f>
        <v>0.65789</v>
      </c>
      <c r="M17" s="152">
        <v>4</v>
      </c>
      <c r="N17" s="152">
        <v>121</v>
      </c>
      <c r="O17" s="157">
        <f>ROUND(N17/190,5)</f>
        <v>0.63684</v>
      </c>
      <c r="P17" s="152">
        <v>4</v>
      </c>
      <c r="Q17" s="152"/>
      <c r="R17" s="152">
        <f>H17+K17+N17</f>
        <v>369.5</v>
      </c>
      <c r="S17" s="283">
        <f>ROUND(R17/3/190,5)</f>
        <v>0.64825</v>
      </c>
    </row>
    <row r="18" spans="1:19" ht="15" customHeight="1">
      <c r="A18" s="164"/>
      <c r="B18" s="170"/>
      <c r="C18" s="166"/>
      <c r="D18" s="160"/>
      <c r="E18" s="160"/>
      <c r="F18" s="160"/>
      <c r="G18" s="170"/>
      <c r="H18" s="170"/>
      <c r="I18" s="170"/>
      <c r="J18" s="170"/>
      <c r="K18" s="170"/>
      <c r="L18" s="170"/>
      <c r="M18" s="170"/>
      <c r="N18" s="170"/>
      <c r="O18" s="185"/>
      <c r="P18" s="185"/>
      <c r="Q18" s="185"/>
      <c r="R18" s="185"/>
      <c r="S18" s="186"/>
    </row>
    <row r="19" spans="1:19" ht="15" customHeight="1">
      <c r="A19" s="187"/>
      <c r="B19" s="136" t="s">
        <v>3</v>
      </c>
      <c r="C19" s="137"/>
      <c r="D19" s="192"/>
      <c r="E19" s="138"/>
      <c r="F19" s="138"/>
      <c r="G19" s="138" t="s">
        <v>142</v>
      </c>
      <c r="H19" s="173"/>
      <c r="I19" s="167"/>
      <c r="J19" s="193"/>
      <c r="K19" s="193"/>
      <c r="L19" s="193"/>
      <c r="M19" s="187"/>
      <c r="N19" s="187"/>
      <c r="O19" s="188"/>
      <c r="P19" s="188"/>
      <c r="Q19" s="188"/>
      <c r="R19" s="188"/>
      <c r="S19" s="189"/>
    </row>
    <row r="20" spans="1:19" ht="15" customHeight="1">
      <c r="A20" s="164"/>
      <c r="B20" s="137"/>
      <c r="C20" s="137"/>
      <c r="D20" s="192"/>
      <c r="E20" s="138"/>
      <c r="F20" s="137"/>
      <c r="G20" s="194"/>
      <c r="H20" s="193"/>
      <c r="I20" s="195"/>
      <c r="J20" s="196"/>
      <c r="K20" s="197"/>
      <c r="L20" s="196"/>
      <c r="M20" s="190"/>
      <c r="N20" s="191"/>
      <c r="O20" s="185"/>
      <c r="P20" s="185"/>
      <c r="Q20" s="185"/>
      <c r="R20" s="185"/>
      <c r="S20" s="185"/>
    </row>
    <row r="21" spans="1:19" s="10" customFormat="1" ht="15" customHeight="1">
      <c r="A21" s="164"/>
      <c r="B21" s="136" t="s">
        <v>4</v>
      </c>
      <c r="C21" s="137"/>
      <c r="D21" s="198"/>
      <c r="E21" s="138"/>
      <c r="F21" s="138"/>
      <c r="G21" s="138" t="s">
        <v>143</v>
      </c>
      <c r="H21" s="173"/>
      <c r="I21" s="195"/>
      <c r="J21" s="196"/>
      <c r="K21" s="197"/>
      <c r="L21" s="196"/>
      <c r="M21" s="190"/>
      <c r="N21" s="191"/>
      <c r="O21" s="185"/>
      <c r="P21" s="185"/>
      <c r="Q21" s="185"/>
      <c r="R21" s="185"/>
      <c r="S21" s="185"/>
    </row>
    <row r="22" spans="1:14" ht="15.75">
      <c r="A22" s="3"/>
      <c r="B22" s="22"/>
      <c r="C22" s="15"/>
      <c r="D22" s="22"/>
      <c r="E22" s="22"/>
      <c r="F22" s="22"/>
      <c r="G22" s="26"/>
      <c r="H22" s="23"/>
      <c r="I22" s="27"/>
      <c r="J22" s="28"/>
      <c r="K22" s="29"/>
      <c r="L22" s="28"/>
      <c r="M22" s="30"/>
      <c r="N22" s="31"/>
    </row>
    <row r="23" spans="1:14" ht="15.75">
      <c r="A23" s="3"/>
      <c r="B23" s="22"/>
      <c r="C23" s="15"/>
      <c r="D23" s="22"/>
      <c r="E23" s="22"/>
      <c r="F23" s="22"/>
      <c r="G23" s="26"/>
      <c r="H23" s="23"/>
      <c r="I23" s="27"/>
      <c r="J23" s="28"/>
      <c r="K23" s="29"/>
      <c r="L23" s="28"/>
      <c r="M23" s="30"/>
      <c r="N23" s="31"/>
    </row>
  </sheetData>
  <sheetProtection/>
  <mergeCells count="22">
    <mergeCell ref="T9:T10"/>
    <mergeCell ref="A2:S2"/>
    <mergeCell ref="A1:S1"/>
    <mergeCell ref="G9:G10"/>
    <mergeCell ref="H9:J9"/>
    <mergeCell ref="K9:M9"/>
    <mergeCell ref="N9:P9"/>
    <mergeCell ref="F9:F10"/>
    <mergeCell ref="P8:S8"/>
    <mergeCell ref="A3:S3"/>
    <mergeCell ref="A9:A10"/>
    <mergeCell ref="A4:S4"/>
    <mergeCell ref="A11:S11"/>
    <mergeCell ref="A13:S13"/>
    <mergeCell ref="C9:C10"/>
    <mergeCell ref="A6:S6"/>
    <mergeCell ref="E9:E10"/>
    <mergeCell ref="D9:D10"/>
    <mergeCell ref="S9:S10"/>
    <mergeCell ref="B9:B10"/>
    <mergeCell ref="Q9:Q10"/>
    <mergeCell ref="R9:R10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selection activeCell="D21" sqref="D21"/>
    </sheetView>
  </sheetViews>
  <sheetFormatPr defaultColWidth="9.140625" defaultRowHeight="12.75"/>
  <cols>
    <col min="1" max="1" width="4.7109375" style="4" customWidth="1"/>
    <col min="2" max="2" width="23.57421875" style="1" customWidth="1"/>
    <col min="3" max="3" width="6.7109375" style="2" customWidth="1"/>
    <col min="4" max="4" width="30.7109375" style="1" customWidth="1"/>
    <col min="5" max="5" width="8.7109375" style="1" customWidth="1"/>
    <col min="6" max="6" width="14.8515625" style="1" hidden="1" customWidth="1"/>
    <col min="7" max="7" width="22.00390625" style="1" customWidth="1"/>
    <col min="8" max="8" width="8.7109375" style="1" customWidth="1"/>
    <col min="9" max="9" width="8.7109375" style="5" customWidth="1"/>
    <col min="10" max="10" width="8.7109375" style="10" customWidth="1"/>
    <col min="11" max="11" width="14.7109375" style="9" customWidth="1"/>
    <col min="12" max="12" width="15.7109375" style="11" customWidth="1"/>
    <col min="13" max="13" width="4.7109375" style="11" customWidth="1"/>
    <col min="14" max="14" width="8.7109375" style="12" customWidth="1"/>
    <col min="15" max="15" width="9.7109375" style="11" customWidth="1"/>
    <col min="16" max="16384" width="9.140625" style="1" customWidth="1"/>
  </cols>
  <sheetData>
    <row r="1" spans="1:15" s="2" customFormat="1" ht="24.75" customHeight="1">
      <c r="A1" s="308" t="s">
        <v>150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5" s="2" customFormat="1" ht="24.75" customHeight="1">
      <c r="A2" s="311" t="s">
        <v>148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s="17" customFormat="1" ht="24.75" customHeight="1">
      <c r="A3" s="309" t="s">
        <v>219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</row>
    <row r="4" spans="1:15" s="17" customFormat="1" ht="24.75" customHeight="1">
      <c r="A4" s="308" t="s">
        <v>149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</row>
    <row r="5" spans="1:15" s="17" customFormat="1" ht="15" customHeight="1">
      <c r="A5" s="159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20" s="17" customFormat="1" ht="15" customHeight="1">
      <c r="A6" s="310" t="s">
        <v>146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2"/>
      <c r="Q6" s="2"/>
      <c r="R6" s="2"/>
      <c r="S6" s="2"/>
      <c r="T6" s="2"/>
    </row>
    <row r="7" spans="1:15" s="17" customFormat="1" ht="1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1:15" s="48" customFormat="1" ht="15" customHeight="1">
      <c r="A8" s="176" t="s">
        <v>2</v>
      </c>
      <c r="B8" s="177"/>
      <c r="C8" s="178"/>
      <c r="D8" s="179"/>
      <c r="E8" s="179"/>
      <c r="F8" s="179"/>
      <c r="G8" s="179"/>
      <c r="H8" s="179"/>
      <c r="I8" s="180"/>
      <c r="J8" s="179"/>
      <c r="K8" s="181"/>
      <c r="L8" s="182"/>
      <c r="M8" s="182"/>
      <c r="N8" s="364" t="s">
        <v>84</v>
      </c>
      <c r="O8" s="364"/>
    </row>
    <row r="9" spans="1:15" s="16" customFormat="1" ht="15" customHeight="1">
      <c r="A9" s="351" t="s">
        <v>1</v>
      </c>
      <c r="B9" s="362" t="s">
        <v>135</v>
      </c>
      <c r="C9" s="351" t="s">
        <v>9</v>
      </c>
      <c r="D9" s="298" t="s">
        <v>145</v>
      </c>
      <c r="E9" s="305" t="s">
        <v>50</v>
      </c>
      <c r="F9" s="362" t="s">
        <v>16</v>
      </c>
      <c r="G9" s="362" t="s">
        <v>10</v>
      </c>
      <c r="H9" s="362" t="s">
        <v>38</v>
      </c>
      <c r="I9" s="362" t="s">
        <v>39</v>
      </c>
      <c r="J9" s="362" t="s">
        <v>40</v>
      </c>
      <c r="K9" s="362" t="s">
        <v>41</v>
      </c>
      <c r="L9" s="362" t="s">
        <v>42</v>
      </c>
      <c r="M9" s="360" t="s">
        <v>12</v>
      </c>
      <c r="N9" s="300" t="s">
        <v>13</v>
      </c>
      <c r="O9" s="300" t="s">
        <v>14</v>
      </c>
    </row>
    <row r="10" spans="1:15" s="16" customFormat="1" ht="45" customHeight="1">
      <c r="A10" s="351"/>
      <c r="B10" s="362"/>
      <c r="C10" s="351"/>
      <c r="D10" s="299"/>
      <c r="E10" s="363"/>
      <c r="F10" s="362"/>
      <c r="G10" s="362"/>
      <c r="H10" s="362"/>
      <c r="I10" s="362"/>
      <c r="J10" s="362"/>
      <c r="K10" s="362"/>
      <c r="L10" s="362"/>
      <c r="M10" s="292"/>
      <c r="N10" s="318"/>
      <c r="O10" s="318"/>
    </row>
    <row r="11" spans="1:15" s="16" customFormat="1" ht="39.75" customHeight="1">
      <c r="A11" s="174">
        <v>1</v>
      </c>
      <c r="B11" s="175" t="s">
        <v>144</v>
      </c>
      <c r="C11" s="94" t="s">
        <v>56</v>
      </c>
      <c r="D11" s="54" t="s">
        <v>220</v>
      </c>
      <c r="E11" s="79" t="s">
        <v>53</v>
      </c>
      <c r="F11" s="203" t="s">
        <v>48</v>
      </c>
      <c r="G11" s="78" t="s">
        <v>55</v>
      </c>
      <c r="H11" s="77" t="s">
        <v>203</v>
      </c>
      <c r="I11" s="77" t="s">
        <v>204</v>
      </c>
      <c r="J11" s="77" t="s">
        <v>205</v>
      </c>
      <c r="K11" s="77" t="s">
        <v>204</v>
      </c>
      <c r="L11" s="77" t="s">
        <v>203</v>
      </c>
      <c r="M11" s="77"/>
      <c r="N11" s="77" t="s">
        <v>206</v>
      </c>
      <c r="O11" s="282">
        <v>0.786</v>
      </c>
    </row>
    <row r="12" spans="1:15" s="16" customFormat="1" ht="39.75" customHeight="1">
      <c r="A12" s="174">
        <v>2</v>
      </c>
      <c r="B12" s="82" t="s">
        <v>134</v>
      </c>
      <c r="C12" s="94">
        <v>2</v>
      </c>
      <c r="D12" s="83" t="s">
        <v>189</v>
      </c>
      <c r="E12" s="88" t="s">
        <v>67</v>
      </c>
      <c r="F12" s="252" t="s">
        <v>190</v>
      </c>
      <c r="G12" s="113" t="s">
        <v>80</v>
      </c>
      <c r="H12" s="77" t="s">
        <v>207</v>
      </c>
      <c r="I12" s="77" t="s">
        <v>208</v>
      </c>
      <c r="J12" s="77" t="s">
        <v>209</v>
      </c>
      <c r="K12" s="77" t="s">
        <v>210</v>
      </c>
      <c r="L12" s="77" t="s">
        <v>210</v>
      </c>
      <c r="M12" s="77"/>
      <c r="N12" s="77" t="s">
        <v>211</v>
      </c>
      <c r="O12" s="282">
        <v>0.552</v>
      </c>
    </row>
    <row r="13" spans="1:15" s="2" customFormat="1" ht="15" customHeight="1">
      <c r="A13" s="162"/>
      <c r="B13" s="163"/>
      <c r="C13" s="163"/>
      <c r="D13" s="163"/>
      <c r="E13" s="163"/>
      <c r="F13" s="163"/>
      <c r="G13" s="163"/>
      <c r="H13" s="163"/>
      <c r="I13" s="164"/>
      <c r="J13" s="163"/>
      <c r="K13" s="165"/>
      <c r="L13" s="166"/>
      <c r="M13" s="166"/>
      <c r="N13" s="163"/>
      <c r="O13" s="163"/>
    </row>
    <row r="14" spans="1:20" ht="15" customHeight="1">
      <c r="A14" s="164"/>
      <c r="B14" s="136" t="s">
        <v>3</v>
      </c>
      <c r="C14" s="137"/>
      <c r="D14" s="138"/>
      <c r="E14" s="138"/>
      <c r="F14" s="138"/>
      <c r="G14" s="138" t="s">
        <v>142</v>
      </c>
      <c r="H14" s="173"/>
      <c r="I14" s="167"/>
      <c r="J14" s="168"/>
      <c r="K14" s="169"/>
      <c r="L14" s="170"/>
      <c r="M14" s="170"/>
      <c r="N14" s="170"/>
      <c r="O14" s="170"/>
      <c r="T14" s="7"/>
    </row>
    <row r="15" spans="1:20" ht="15" customHeight="1">
      <c r="A15" s="164"/>
      <c r="B15" s="137"/>
      <c r="C15" s="137"/>
      <c r="D15" s="138"/>
      <c r="E15" s="138"/>
      <c r="F15" s="138"/>
      <c r="G15" s="137"/>
      <c r="H15" s="173"/>
      <c r="I15" s="167"/>
      <c r="J15" s="170"/>
      <c r="K15" s="170"/>
      <c r="L15" s="170"/>
      <c r="M15" s="170"/>
      <c r="N15" s="170"/>
      <c r="O15" s="170"/>
      <c r="T15" s="7"/>
    </row>
    <row r="16" spans="1:20" ht="15" customHeight="1">
      <c r="A16" s="164"/>
      <c r="B16" s="136" t="s">
        <v>4</v>
      </c>
      <c r="C16" s="137"/>
      <c r="D16" s="138"/>
      <c r="E16" s="138"/>
      <c r="F16" s="138"/>
      <c r="G16" s="138" t="s">
        <v>143</v>
      </c>
      <c r="H16" s="173"/>
      <c r="I16" s="171"/>
      <c r="J16" s="170"/>
      <c r="K16" s="168"/>
      <c r="L16" s="170"/>
      <c r="M16" s="170"/>
      <c r="N16" s="170"/>
      <c r="O16" s="170"/>
      <c r="T16" s="7"/>
    </row>
    <row r="17" spans="1:20" ht="15.75" customHeight="1">
      <c r="A17" s="164"/>
      <c r="B17" s="172"/>
      <c r="C17" s="161"/>
      <c r="D17" s="160"/>
      <c r="E17" s="160"/>
      <c r="F17" s="160"/>
      <c r="G17" s="160"/>
      <c r="H17" s="160"/>
      <c r="I17" s="170"/>
      <c r="J17" s="170"/>
      <c r="K17" s="170"/>
      <c r="L17" s="170"/>
      <c r="M17" s="170"/>
      <c r="N17" s="170"/>
      <c r="O17" s="170"/>
      <c r="T17" s="7"/>
    </row>
    <row r="18" spans="1:20" s="10" customFormat="1" ht="15" customHeight="1">
      <c r="A18" s="23"/>
      <c r="B18" s="23"/>
      <c r="C18" s="24"/>
      <c r="D18" s="23"/>
      <c r="E18" s="23"/>
      <c r="F18" s="23"/>
      <c r="G18" s="23"/>
      <c r="H18" s="23"/>
      <c r="I18" s="23"/>
      <c r="J18" s="23"/>
      <c r="K18" s="25"/>
      <c r="L18" s="23"/>
      <c r="M18" s="23"/>
      <c r="N18" s="23"/>
      <c r="O18" s="23"/>
      <c r="T18" s="12"/>
    </row>
    <row r="19" spans="1:15" ht="15.75">
      <c r="A19" s="3"/>
      <c r="B19" s="22"/>
      <c r="C19" s="15"/>
      <c r="D19" s="22"/>
      <c r="E19" s="22"/>
      <c r="F19" s="22"/>
      <c r="G19" s="22"/>
      <c r="H19" s="22"/>
      <c r="I19" s="26"/>
      <c r="J19" s="23"/>
      <c r="K19" s="27"/>
      <c r="L19" s="28"/>
      <c r="M19" s="28"/>
      <c r="N19" s="29"/>
      <c r="O19" s="28"/>
    </row>
    <row r="20" spans="1:15" ht="15.75" customHeight="1">
      <c r="A20" s="3"/>
      <c r="B20" s="22"/>
      <c r="C20" s="15"/>
      <c r="D20" s="22"/>
      <c r="E20" s="22"/>
      <c r="F20" s="22"/>
      <c r="G20" s="22"/>
      <c r="H20" s="22"/>
      <c r="I20" s="26"/>
      <c r="J20" s="23"/>
      <c r="K20" s="27"/>
      <c r="L20" s="28"/>
      <c r="M20" s="28"/>
      <c r="N20" s="29"/>
      <c r="O20" s="28"/>
    </row>
    <row r="21" spans="1:15" ht="15.75">
      <c r="A21" s="3"/>
      <c r="B21" s="22"/>
      <c r="C21" s="15"/>
      <c r="D21" s="22"/>
      <c r="E21" s="22"/>
      <c r="F21" s="22"/>
      <c r="G21" s="22"/>
      <c r="H21" s="22"/>
      <c r="I21" s="26"/>
      <c r="J21" s="23"/>
      <c r="K21" s="27"/>
      <c r="L21" s="28"/>
      <c r="M21" s="28"/>
      <c r="N21" s="29"/>
      <c r="O21" s="28"/>
    </row>
  </sheetData>
  <sheetProtection/>
  <mergeCells count="21">
    <mergeCell ref="A2:O2"/>
    <mergeCell ref="L9:L10"/>
    <mergeCell ref="I9:I10"/>
    <mergeCell ref="G9:G10"/>
    <mergeCell ref="A1:O1"/>
    <mergeCell ref="A3:O3"/>
    <mergeCell ref="A4:O4"/>
    <mergeCell ref="C9:C10"/>
    <mergeCell ref="D9:D10"/>
    <mergeCell ref="A9:A10"/>
    <mergeCell ref="H9:H10"/>
    <mergeCell ref="F9:F10"/>
    <mergeCell ref="B9:B10"/>
    <mergeCell ref="O9:O10"/>
    <mergeCell ref="E9:E10"/>
    <mergeCell ref="N8:O8"/>
    <mergeCell ref="A6:O6"/>
    <mergeCell ref="K9:K10"/>
    <mergeCell ref="N9:N10"/>
    <mergeCell ref="J9:J10"/>
    <mergeCell ref="M9:M10"/>
  </mergeCells>
  <printOptions/>
  <pageMargins left="0.25" right="0.25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Olika</dc:creator>
  <cp:keywords/>
  <dc:description/>
  <cp:lastModifiedBy>User</cp:lastModifiedBy>
  <cp:lastPrinted>2014-07-27T13:59:42Z</cp:lastPrinted>
  <dcterms:created xsi:type="dcterms:W3CDTF">2007-12-24T11:06:58Z</dcterms:created>
  <dcterms:modified xsi:type="dcterms:W3CDTF">2014-07-29T06:31:16Z</dcterms:modified>
  <cp:category/>
  <cp:version/>
  <cp:contentType/>
  <cp:contentStatus/>
</cp:coreProperties>
</file>